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مختلط 2021 للنشر\"/>
    </mc:Choice>
  </mc:AlternateContent>
  <bookViews>
    <workbookView xWindow="0" yWindow="0" windowWidth="28800" windowHeight="11205"/>
  </bookViews>
  <sheets>
    <sheet name="صناعي مختلط 2021" sheetId="3" r:id="rId1"/>
    <sheet name="تجاري مختلط 2021" sheetId="1" r:id="rId2"/>
    <sheet name="نقل مختلط 2021" sheetId="2" r:id="rId3"/>
  </sheets>
  <externalReferences>
    <externalReference r:id="rId4"/>
    <externalReference r:id="rId5"/>
  </externalReferences>
  <definedNames>
    <definedName name="_xlnm.Print_Area" localSheetId="1">'تجاري مختلط 2021'!$A$1:$F$27</definedName>
    <definedName name="_xlnm.Print_Area" localSheetId="2">'نقل مختلط 2021'!$A$1:$F$27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1" i="3" l="1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56" i="3"/>
  <c r="C55" i="3"/>
  <c r="B52" i="3"/>
  <c r="B51" i="3"/>
  <c r="B50" i="3"/>
  <c r="C49" i="3"/>
  <c r="B48" i="3"/>
  <c r="B47" i="3"/>
  <c r="C46" i="3"/>
  <c r="C45" i="3"/>
  <c r="C44" i="3"/>
  <c r="B43" i="3"/>
  <c r="B42" i="3"/>
  <c r="B41" i="3"/>
  <c r="B40" i="3"/>
  <c r="B39" i="3"/>
  <c r="N38" i="3"/>
  <c r="M38" i="3"/>
  <c r="L38" i="3"/>
  <c r="K38" i="3"/>
  <c r="J38" i="3"/>
  <c r="I38" i="3"/>
  <c r="B38" i="3"/>
  <c r="O37" i="3"/>
  <c r="J37" i="3"/>
  <c r="O36" i="3"/>
  <c r="O38" i="3" s="1"/>
  <c r="J36" i="3"/>
  <c r="E34" i="3"/>
  <c r="E36" i="3" s="1"/>
  <c r="C34" i="3"/>
  <c r="F32" i="3"/>
  <c r="C32" i="3"/>
  <c r="C170" i="2" l="1"/>
  <c r="C155" i="2"/>
  <c r="C143" i="2"/>
  <c r="N32" i="2"/>
  <c r="M32" i="2"/>
  <c r="L32" i="2"/>
  <c r="K32" i="2"/>
  <c r="J32" i="2"/>
  <c r="I32" i="2"/>
  <c r="H32" i="2"/>
  <c r="G32" i="2"/>
  <c r="N31" i="2"/>
  <c r="M31" i="2"/>
  <c r="L31" i="2"/>
  <c r="K31" i="2"/>
  <c r="J31" i="2"/>
  <c r="I31" i="2"/>
  <c r="H31" i="2"/>
  <c r="N30" i="2"/>
  <c r="M30" i="2"/>
  <c r="L30" i="2"/>
  <c r="K30" i="2"/>
  <c r="J30" i="2"/>
  <c r="I30" i="2"/>
  <c r="H30" i="2"/>
  <c r="G30" i="2"/>
  <c r="F27" i="2"/>
  <c r="C27" i="2"/>
  <c r="F26" i="2"/>
  <c r="C26" i="2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C39" i="2" s="1"/>
  <c r="F17" i="2"/>
  <c r="C17" i="2"/>
  <c r="F16" i="2"/>
  <c r="C16" i="2"/>
  <c r="F15" i="2"/>
  <c r="C15" i="2"/>
  <c r="F14" i="2"/>
  <c r="C14" i="2"/>
  <c r="F13" i="2"/>
  <c r="C13" i="2"/>
  <c r="F12" i="2"/>
  <c r="C12" i="2"/>
  <c r="F11" i="2"/>
  <c r="C11" i="2"/>
  <c r="C29" i="2" s="1"/>
  <c r="F10" i="2"/>
  <c r="C10" i="2"/>
  <c r="F9" i="2"/>
  <c r="C9" i="2"/>
  <c r="F8" i="2"/>
  <c r="B36" i="2" s="1"/>
  <c r="C8" i="2"/>
  <c r="F7" i="2"/>
  <c r="C7" i="2"/>
  <c r="F6" i="2"/>
  <c r="C6" i="2"/>
  <c r="F5" i="2"/>
  <c r="B46" i="2" s="1"/>
  <c r="C5" i="2"/>
  <c r="F4" i="2"/>
  <c r="C4" i="2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N32" i="1"/>
  <c r="M32" i="1"/>
  <c r="L32" i="1"/>
  <c r="K32" i="1"/>
  <c r="J32" i="1"/>
  <c r="I32" i="1"/>
  <c r="H32" i="1"/>
  <c r="G32" i="1"/>
  <c r="N31" i="1"/>
  <c r="M31" i="1"/>
  <c r="L31" i="1"/>
  <c r="K31" i="1"/>
  <c r="J31" i="1"/>
  <c r="I31" i="1"/>
  <c r="H31" i="1"/>
  <c r="N30" i="1"/>
  <c r="M30" i="1"/>
  <c r="L30" i="1"/>
  <c r="K30" i="1"/>
  <c r="J30" i="1"/>
  <c r="I30" i="1"/>
  <c r="H30" i="1"/>
  <c r="G30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E30" i="1" s="1"/>
  <c r="C18" i="1"/>
  <c r="C39" i="1" s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F6" i="1"/>
  <c r="C6" i="1"/>
  <c r="F5" i="1"/>
  <c r="B46" i="1" s="1"/>
  <c r="C5" i="1"/>
  <c r="F4" i="1"/>
  <c r="C4" i="1"/>
  <c r="C44" i="1" l="1"/>
  <c r="B42" i="2"/>
  <c r="C40" i="2"/>
  <c r="B37" i="2"/>
  <c r="B35" i="1"/>
  <c r="B42" i="1"/>
  <c r="B37" i="1"/>
  <c r="B43" i="1"/>
  <c r="C44" i="2"/>
  <c r="B38" i="2"/>
  <c r="C41" i="1"/>
  <c r="E32" i="1"/>
  <c r="C41" i="2"/>
  <c r="B38" i="1"/>
  <c r="E31" i="2"/>
  <c r="E33" i="2" s="1"/>
  <c r="B36" i="1"/>
  <c r="B35" i="2"/>
  <c r="B43" i="2"/>
  <c r="B45" i="1"/>
  <c r="B45" i="2"/>
  <c r="C40" i="1"/>
</calcChain>
</file>

<file path=xl/sharedStrings.xml><?xml version="1.0" encoding="utf-8"?>
<sst xmlns="http://schemas.openxmlformats.org/spreadsheetml/2006/main" count="674" uniqueCount="298">
  <si>
    <t>تحليل مؤشرات مجموع القطاع التجاري المختلط لسنة 2021</t>
  </si>
  <si>
    <t>ألف دينار</t>
  </si>
  <si>
    <t>التسلسل</t>
  </si>
  <si>
    <t>المفــــــــــــــــــــــــردات</t>
  </si>
  <si>
    <t>المبلـــــغ</t>
  </si>
  <si>
    <t>المفـــــــــــــــــــــردات</t>
  </si>
  <si>
    <t>رأس المال المدفوع</t>
  </si>
  <si>
    <t>الأضافات السنوية للموجودات الثابتة</t>
  </si>
  <si>
    <t>الأحتياطيات</t>
  </si>
  <si>
    <t>ايرادات النشاط التجاري</t>
  </si>
  <si>
    <t>حق الملكية (1+2)</t>
  </si>
  <si>
    <t>ايرادات اخرى</t>
  </si>
  <si>
    <t>تخصيصات طويلة الاجل</t>
  </si>
  <si>
    <t>كلفة البضاعة المباعة</t>
  </si>
  <si>
    <t>قروض طويلة الأجل</t>
  </si>
  <si>
    <t>قيمة الإنتاج الكلي بسعر السوق (26+27+28)</t>
  </si>
  <si>
    <t>رأس المال المتاح (3+4+5)</t>
  </si>
  <si>
    <t>الاستخدامات الوسيطة</t>
  </si>
  <si>
    <t xml:space="preserve">الخصوم المتداولة </t>
  </si>
  <si>
    <t>القيمة المضافة الاجمالية بسعر السوق (29 -30)</t>
  </si>
  <si>
    <t xml:space="preserve">  مجموع جانب الخصوم  (6 +7 )</t>
  </si>
  <si>
    <t>الضرائب غير المباشرة</t>
  </si>
  <si>
    <t>إجمالي الموجودات الثابتة</t>
  </si>
  <si>
    <t>الاعانات</t>
  </si>
  <si>
    <t>انشاءات تحت التنفيذ</t>
  </si>
  <si>
    <t>القيمة المضافة الإجمالية بالكلفة (31-32+ 33)</t>
  </si>
  <si>
    <t>مخصص الإندثار المتراكم</t>
  </si>
  <si>
    <t>الاندثارات السنوية</t>
  </si>
  <si>
    <t>الموجودات الثابتة بالقيمة الدفترية</t>
  </si>
  <si>
    <t>القيمة المضافة الصافية بالكلفة (34-35)</t>
  </si>
  <si>
    <t>مخزون اخر المدة</t>
  </si>
  <si>
    <t>صافي التحويلات الجارية</t>
  </si>
  <si>
    <t>أ - مستلزمات سلعية</t>
  </si>
  <si>
    <t>دخل عوامل الإنتاج (36+37)</t>
  </si>
  <si>
    <t xml:space="preserve">ب- بضاعة مشتراة بغرض البيع </t>
  </si>
  <si>
    <t>أ- صافي الربح أو الخسارة</t>
  </si>
  <si>
    <t>ج - مواد اخرى</t>
  </si>
  <si>
    <t>1- الأرباح المحتجزة</t>
  </si>
  <si>
    <t>د- اعتمادات مستندية لشراء مواد</t>
  </si>
  <si>
    <t>2- حصة الخزينة</t>
  </si>
  <si>
    <t>الموجودات المتداولة الاخرى</t>
  </si>
  <si>
    <t>3- حصة العاملين</t>
  </si>
  <si>
    <t>النقود</t>
  </si>
  <si>
    <t>4- أرباح المساهمين</t>
  </si>
  <si>
    <t>رأس المال العامل (13+18+19)</t>
  </si>
  <si>
    <t>ب- الرواتب والإجور</t>
  </si>
  <si>
    <t>صافي رأس المال العامل  (20- 7)</t>
  </si>
  <si>
    <t>ج- صافي الفوائد المدفوعة</t>
  </si>
  <si>
    <t>الاصول الاخرى</t>
  </si>
  <si>
    <t>د- صافي ايجارات الاراضي المدفوعة</t>
  </si>
  <si>
    <t>رأس المال المستخدم ( 12+ 21 + 22)</t>
  </si>
  <si>
    <t>تعويضات المشتغلين(44+ 42 )</t>
  </si>
  <si>
    <t>مجموع جانب الاصول (12+20+22)</t>
  </si>
  <si>
    <t>فائض العمليات ( 36-47)</t>
  </si>
  <si>
    <t>الجهاز المركزي للإحصاء وتكنولوجيا المعلومات (الحسابات القومية)</t>
  </si>
  <si>
    <t>اراضي</t>
  </si>
  <si>
    <t>مباني</t>
  </si>
  <si>
    <t>الات ومعدات</t>
  </si>
  <si>
    <t>وسائط نقل</t>
  </si>
  <si>
    <t>اثاث واجهزة</t>
  </si>
  <si>
    <t>اصول مفتلحة</t>
  </si>
  <si>
    <t>اخرى</t>
  </si>
  <si>
    <t>المجموع</t>
  </si>
  <si>
    <t>القطاع: التجارة المختلط</t>
  </si>
  <si>
    <t xml:space="preserve">النشاط: التجاري المختلط </t>
  </si>
  <si>
    <t>مجموع النشاط</t>
  </si>
  <si>
    <t>المؤشرات المالية والإقتصادية</t>
  </si>
  <si>
    <t>المؤش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رات</t>
  </si>
  <si>
    <t>القيــــــــــــــــــــــــــــــــــــمة</t>
  </si>
  <si>
    <t>النسبـــــــــــــــــــــــة%</t>
  </si>
  <si>
    <t>مؤشر إنتاجية الدينار من الإجور</t>
  </si>
  <si>
    <t>إنتاجية رأس المال الثابت</t>
  </si>
  <si>
    <t>نسبة التداول</t>
  </si>
  <si>
    <t>نسبة السيولة السريعة</t>
  </si>
  <si>
    <t>نسبة المخزون إلى صافي رأس المال العامل</t>
  </si>
  <si>
    <t>نسبة عائد الإستثمار</t>
  </si>
  <si>
    <t>نسبة الإقتراض إلى مجموع الموجودات</t>
  </si>
  <si>
    <t>معامل رأس المال</t>
  </si>
  <si>
    <t>مساهمة الربح في تكوين القيمة المضافة</t>
  </si>
  <si>
    <t>نسبة مساهمة التمويل الذاتي في الأستثمارات الحالية والمستقبلية</t>
  </si>
  <si>
    <t>معدل نصيب رأس المال من العائد المتحقق</t>
  </si>
  <si>
    <t>دوران المخزون</t>
  </si>
  <si>
    <t>الأرباح المحتجزة</t>
  </si>
  <si>
    <t>المطلوبات المتداولة</t>
  </si>
  <si>
    <t>العجز المتراكم</t>
  </si>
  <si>
    <t xml:space="preserve">دائنون </t>
  </si>
  <si>
    <t>قروض قصيرة الأجل</t>
  </si>
  <si>
    <t>أستثمارات قصيرة الأجل</t>
  </si>
  <si>
    <t>تخصيصات طويلة الأجل</t>
  </si>
  <si>
    <t>مخصص الديون المشكوك في تحصيلها</t>
  </si>
  <si>
    <t>مخصص هبوط قيمة الأستثمارات</t>
  </si>
  <si>
    <t>مخصص هبوط قيمة البضاعة</t>
  </si>
  <si>
    <t>الموجودات الثابتة</t>
  </si>
  <si>
    <t>كلفة</t>
  </si>
  <si>
    <t>مخصص</t>
  </si>
  <si>
    <t>النفقات الإيرادية المؤجلة</t>
  </si>
  <si>
    <t>مستلزمات السلعية</t>
  </si>
  <si>
    <t>الموجودات المتداولة الأخرى</t>
  </si>
  <si>
    <t>الوقود والزيوت</t>
  </si>
  <si>
    <t>المدينون</t>
  </si>
  <si>
    <t>الادوات الاحتياطية</t>
  </si>
  <si>
    <t xml:space="preserve">استثمارات قصيرة الاجل </t>
  </si>
  <si>
    <t>اللوازم والمهمات</t>
  </si>
  <si>
    <t>السلف</t>
  </si>
  <si>
    <t>القرطاسية</t>
  </si>
  <si>
    <t>الكتب التعليمية</t>
  </si>
  <si>
    <t>الموجودات الأخرى</t>
  </si>
  <si>
    <t>تجهيزات العاملين</t>
  </si>
  <si>
    <t>أستثمارات طويلة الأجل</t>
  </si>
  <si>
    <t>مواد طبية</t>
  </si>
  <si>
    <t xml:space="preserve">قروض طويلة الأجل </t>
  </si>
  <si>
    <t xml:space="preserve">الخامات الرئيسية </t>
  </si>
  <si>
    <t>مخزون المخلفات</t>
  </si>
  <si>
    <t>الإضافات السنوية للأصول الثابتة</t>
  </si>
  <si>
    <t>إجمالي الموجودات الثابتة للسنة السابقة</t>
  </si>
  <si>
    <t>مواد اخرى</t>
  </si>
  <si>
    <t>إنشاءات تحت التنفيذ للسنة السابقة</t>
  </si>
  <si>
    <t>بضائع لدى الغير</t>
  </si>
  <si>
    <t>المتنوعات</t>
  </si>
  <si>
    <t>أيرادات النشاط الجاري</t>
  </si>
  <si>
    <t>أيرادات أخرى</t>
  </si>
  <si>
    <t>صافي المبيعات</t>
  </si>
  <si>
    <t>أيراد النشاط الخدمي</t>
  </si>
  <si>
    <t>عمولة مستلمة</t>
  </si>
  <si>
    <t xml:space="preserve">إيجار موجودات ثابتة </t>
  </si>
  <si>
    <t>إيراد التشغيل للغير</t>
  </si>
  <si>
    <t>إيرادات أخرى</t>
  </si>
  <si>
    <t>مشتريات بضاعة بغرض البيع</t>
  </si>
  <si>
    <t>التغير في مخزون مشتريات بضاعة بغرض البيع</t>
  </si>
  <si>
    <t>الرواتب</t>
  </si>
  <si>
    <t>النقل</t>
  </si>
  <si>
    <t>صافي الفوائد المدفوعة</t>
  </si>
  <si>
    <t>إيجارات الأراضي المدفوعة</t>
  </si>
  <si>
    <t>الفوائد الدائنة</t>
  </si>
  <si>
    <t>الإيجارات الدائنة</t>
  </si>
  <si>
    <t>الفوائد المدينة</t>
  </si>
  <si>
    <t>الإيجارات المدينة</t>
  </si>
  <si>
    <t>المستلزمات السلعية</t>
  </si>
  <si>
    <t>الخامات والمواد الاولية</t>
  </si>
  <si>
    <t>وقود وزيوت</t>
  </si>
  <si>
    <t>أدوات احتياطية</t>
  </si>
  <si>
    <t>مواد التعبئة والتغليف</t>
  </si>
  <si>
    <t xml:space="preserve">لوازم ومهمات </t>
  </si>
  <si>
    <t>قرطاسية</t>
  </si>
  <si>
    <t>المخلفات والمستهلكات</t>
  </si>
  <si>
    <t>ملابس للعاملين</t>
  </si>
  <si>
    <t>مواد غذائية للعاملين</t>
  </si>
  <si>
    <t xml:space="preserve"> </t>
  </si>
  <si>
    <t>مواد طبية للعاملين</t>
  </si>
  <si>
    <t>مياه</t>
  </si>
  <si>
    <t>الكهرباء</t>
  </si>
  <si>
    <t>مستلزمات سلعية اخرى</t>
  </si>
  <si>
    <t>المستلزمات الخدمية</t>
  </si>
  <si>
    <t>صيانة مشاتل ومتنزهات وحدائق</t>
  </si>
  <si>
    <t>صيانة مباني وانشأت وطرق</t>
  </si>
  <si>
    <t>صيانة الالات والمعدات</t>
  </si>
  <si>
    <t>صيانة وسائط نقل وانتقال</t>
  </si>
  <si>
    <t>صيانة عدد وقوالب</t>
  </si>
  <si>
    <t>صيانة أثاث وأجهزة مكتب</t>
  </si>
  <si>
    <t>خدمات أبحاث وأستشارات</t>
  </si>
  <si>
    <t>دعاية وأعلان</t>
  </si>
  <si>
    <t xml:space="preserve">نشر وطبع </t>
  </si>
  <si>
    <t>ضيافة</t>
  </si>
  <si>
    <t>مصاريف معارض</t>
  </si>
  <si>
    <t>أحتفالات</t>
  </si>
  <si>
    <t>مؤتمرات وندوات</t>
  </si>
  <si>
    <t>نقل السلع والبضائع</t>
  </si>
  <si>
    <t>السفر والأيفاد لأغراض التدريب والدراسة</t>
  </si>
  <si>
    <t>السفر والأيفاد لأغراض  والنشاط</t>
  </si>
  <si>
    <t>اتصالات عامة</t>
  </si>
  <si>
    <t xml:space="preserve">استئجار المباني </t>
  </si>
  <si>
    <t xml:space="preserve">استئجار الآلات </t>
  </si>
  <si>
    <t>استئجار وسائط نقل وانتقال</t>
  </si>
  <si>
    <t>استجار عدد وقوالب</t>
  </si>
  <si>
    <t>استئجار أثاث وأجهزة مكتب</t>
  </si>
  <si>
    <t>اشتراكات وانتماءات</t>
  </si>
  <si>
    <t>اقساط التأمين</t>
  </si>
  <si>
    <t>مكافأت لغير العاملين عن خدمات مؤداة</t>
  </si>
  <si>
    <t>ضرائب ورسوم مدفوعة لجهات اجنبية</t>
  </si>
  <si>
    <t>خدمات قانونية</t>
  </si>
  <si>
    <t>خدمات مصرفية</t>
  </si>
  <si>
    <t>تدريب وتأهيل</t>
  </si>
  <si>
    <t>مصروفات خدمية اخرى</t>
  </si>
  <si>
    <t>نفقات خدمات خاصة</t>
  </si>
  <si>
    <t>مقاولات وخدمات</t>
  </si>
  <si>
    <t>مجموع الأستخدامات الوسيطة</t>
  </si>
  <si>
    <t>الأيرادات التحويلية  والأخرى</t>
  </si>
  <si>
    <t>ايرادات التقاعد والضمان الاجتماعي</t>
  </si>
  <si>
    <t>منح تمويلية مستلمة</t>
  </si>
  <si>
    <t>ايرادات تحويلية متنوعة</t>
  </si>
  <si>
    <t>تبرعات مستلمة</t>
  </si>
  <si>
    <t>تعويضات وغرامات</t>
  </si>
  <si>
    <t>ديون سبق شطبها</t>
  </si>
  <si>
    <t>ايراد سنوات سابقة</t>
  </si>
  <si>
    <t>ايرادات عرضية</t>
  </si>
  <si>
    <t>ايرادات رأسمالية</t>
  </si>
  <si>
    <t>مجموع الأيرادات التحويلية</t>
  </si>
  <si>
    <t>المصروفات التحويلية  والأخرى</t>
  </si>
  <si>
    <t>نفقات التقاعد والضمان الاجتماعي</t>
  </si>
  <si>
    <t>المساهمة في نفقات الوحدة الاقتصادية الرئيسية او التابعة</t>
  </si>
  <si>
    <t>تبرعات للغير</t>
  </si>
  <si>
    <t>ديون مشطوبة</t>
  </si>
  <si>
    <t>اطفاء سلف الزواج</t>
  </si>
  <si>
    <t>حصة الوحدة الاقتصادية في تمويل الجهات ذات النفع العام</t>
  </si>
  <si>
    <t>سلع وخدمات مجانية</t>
  </si>
  <si>
    <t>سلع وخدمات منخفظة</t>
  </si>
  <si>
    <t>الأعانات المدفوعة</t>
  </si>
  <si>
    <t xml:space="preserve">مصروفات سنوات سابقة </t>
  </si>
  <si>
    <t xml:space="preserve">مصروفات عرضية </t>
  </si>
  <si>
    <t>خسائر رأسمالية</t>
  </si>
  <si>
    <t>مجموع المصروفات التحويلية</t>
  </si>
  <si>
    <t>تحليل مؤشرات مجموع نشاط النقل للقطاع المختلط لسنة 2021</t>
  </si>
  <si>
    <t>المفـــــــــــــــــــــــــردات</t>
  </si>
  <si>
    <t>المبلـــغ</t>
  </si>
  <si>
    <t>المفــــــــــــــــــــــــــردات</t>
  </si>
  <si>
    <t>المبلــــغ</t>
  </si>
  <si>
    <t>القطاع: النقل المختلط</t>
  </si>
  <si>
    <t>الكلفة</t>
  </si>
  <si>
    <t>النشاط: نشاط النقل والمواصلات المختلط</t>
  </si>
  <si>
    <t>الاندثار المتراكم</t>
  </si>
  <si>
    <t>الصافي</t>
  </si>
  <si>
    <t>معدل دوران المخزون</t>
  </si>
  <si>
    <t xml:space="preserve">الرواتب والأجور </t>
  </si>
  <si>
    <t>نقل العاملين</t>
  </si>
  <si>
    <t>تحليل مؤشرات مجموع القطاع الصناعي المختلط لسنة 2021</t>
  </si>
  <si>
    <t>المبلــــــغ</t>
  </si>
  <si>
    <t>المفـــــــــــــــــــــــردات</t>
  </si>
  <si>
    <t xml:space="preserve">الأضافات السنوية للموجودات الثابتة </t>
  </si>
  <si>
    <t>مخزون أول المدة (30+31)</t>
  </si>
  <si>
    <t>أحتياطي أستبدال الموجودات الثابتة</t>
  </si>
  <si>
    <t>بضاعة تحت الصنع وتامة الصنع</t>
  </si>
  <si>
    <t>حق الملكية  (1+ 2 + 3)</t>
  </si>
  <si>
    <t xml:space="preserve">غيرها من المخزون </t>
  </si>
  <si>
    <t>قروض مستلمة طويلة الأجل</t>
  </si>
  <si>
    <t>أيرادات النشاط التجاري</t>
  </si>
  <si>
    <t>رأس المال المتاح  ( 4+ 5+ 6 )</t>
  </si>
  <si>
    <t>الإنتاج الكلي بسعر السوق ( 32 + 33 + 34 )</t>
  </si>
  <si>
    <t>مجموع جانب الخصوم  ( 7 + 8 )</t>
  </si>
  <si>
    <t>الإستخدامات الوسيطة</t>
  </si>
  <si>
    <t>القيمة المضافة الإجمالية بسعر السوق ( 35 - 36 )</t>
  </si>
  <si>
    <t>مخصص الأندثار المتراكم</t>
  </si>
  <si>
    <t>الإعانات</t>
  </si>
  <si>
    <t>الموجودات الثابتة بالقيمة الدفترية  (10 + 11 - 12)</t>
  </si>
  <si>
    <t>القيمة المضافة الإجمالية بالكلفة ( 37 - 38 + 39 )</t>
  </si>
  <si>
    <t>مخزون اخر المدة  ( 15+16 +17 +18 + 19 +20)</t>
  </si>
  <si>
    <t>الإندثارات السنوية</t>
  </si>
  <si>
    <t>القيمة المضافة الصافية بالكلفة ( 40 - 41 )</t>
  </si>
  <si>
    <t>ب- مخزون الإنتاج غير التام</t>
  </si>
  <si>
    <t xml:space="preserve">صافي التحويلات الجارية </t>
  </si>
  <si>
    <t>ج- مخزون الإنتاج التام</t>
  </si>
  <si>
    <t>دخل عوامل الإنتاج ( 42 + 43 )</t>
  </si>
  <si>
    <t>د- بمخزون البضائع بغرض البيع</t>
  </si>
  <si>
    <t xml:space="preserve">أ- صافي الربح أو الخسارة </t>
  </si>
  <si>
    <t>ه- مخزون  مواد أخرى</t>
  </si>
  <si>
    <t>الأرباح المحتجزة ( 45 - 47 - 48 - 49 )</t>
  </si>
  <si>
    <t>و- باعتمادات مستندية لشراء مواد</t>
  </si>
  <si>
    <t xml:space="preserve"> حصة الخزينة </t>
  </si>
  <si>
    <t xml:space="preserve"> حصة العاملين </t>
  </si>
  <si>
    <t xml:space="preserve"> أرباح المساهمين </t>
  </si>
  <si>
    <t>رأس المال العامل ( 14+21+22 )</t>
  </si>
  <si>
    <t>صافي رأس المال العامل ( 23 - 8 )</t>
  </si>
  <si>
    <t>رأس المال المستخدم ( 13 + 24 + 25 ) =7</t>
  </si>
  <si>
    <t>تعويضات المشتغلين ( 50  + 48 )</t>
  </si>
  <si>
    <t>مجموع جانب الاصول ( 13 + 23 + 25  =9</t>
  </si>
  <si>
    <t>فائض العمليات ( 42 - 53 )</t>
  </si>
  <si>
    <t>القطاع: الصناعي المختلط</t>
  </si>
  <si>
    <t>مجموع القطاع</t>
  </si>
  <si>
    <t>الاراضي</t>
  </si>
  <si>
    <t>المباني</t>
  </si>
  <si>
    <t>الات والمعدات</t>
  </si>
  <si>
    <t>وسائل النقل</t>
  </si>
  <si>
    <t>مؤشر درجة التصنيع</t>
  </si>
  <si>
    <t>درجة التكنولوجيا</t>
  </si>
  <si>
    <t>إنتاجية المواد الأولية</t>
  </si>
  <si>
    <t>الارباح المحتجزة</t>
  </si>
  <si>
    <t>الاحتياطيات</t>
  </si>
  <si>
    <t xml:space="preserve">مخصص هبوط قيمة الأستثمارات </t>
  </si>
  <si>
    <t>أحتياطي أرتفاع أسعار الموجودات الثابتة</t>
  </si>
  <si>
    <t xml:space="preserve">مخصص هبوط قيمة البضاعة </t>
  </si>
  <si>
    <t>اجمالي الموجودات الثابتة</t>
  </si>
  <si>
    <t xml:space="preserve">الكلفة </t>
  </si>
  <si>
    <t>المخصص</t>
  </si>
  <si>
    <t>دائنون</t>
  </si>
  <si>
    <t>النفقهت الأيرادية المؤجلة</t>
  </si>
  <si>
    <t>الموجودات المتداولة</t>
  </si>
  <si>
    <t>المواد الاولية</t>
  </si>
  <si>
    <t>التعبئة والتغليف</t>
  </si>
  <si>
    <t>إجمالي الموجودات للسنة السابقة</t>
  </si>
  <si>
    <t>المخافات والمستهلكات</t>
  </si>
  <si>
    <t>ايراد النشاط الرئيسي</t>
  </si>
  <si>
    <t>مبيعات بضاعة مشتراة بغرض البيع</t>
  </si>
  <si>
    <t>ايراد النشاط الاخرى</t>
  </si>
  <si>
    <t>خدمات متنوعة</t>
  </si>
  <si>
    <t>ايجار موجودات ثابتة</t>
  </si>
  <si>
    <t>التشغيل للغير</t>
  </si>
  <si>
    <t>كلفة الموجودات</t>
  </si>
  <si>
    <t>بيع المخلفات</t>
  </si>
  <si>
    <t>الرواتب والاجور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</si>
</sst>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25" x14ac:knownFonts="1">
    <font>
      <sz val="10"/>
      <name val="Arial"/>
      <charset val="178"/>
    </font>
    <font>
      <sz val="10"/>
      <name val="Arial"/>
      <charset val="178"/>
    </font>
    <font>
      <b/>
      <sz val="12"/>
      <name val="Arial"/>
      <family val="2"/>
    </font>
    <font>
      <b/>
      <sz val="10"/>
      <name val="Simplified Arabic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name val="Simplified Arabic"/>
      <family val="1"/>
    </font>
    <font>
      <b/>
      <sz val="14"/>
      <name val="Simplified Arabic"/>
      <family val="1"/>
    </font>
    <font>
      <sz val="10"/>
      <name val="Simplified Arabic"/>
      <family val="1"/>
    </font>
    <font>
      <sz val="14"/>
      <name val="Simplified Arabic"/>
      <family val="1"/>
    </font>
    <font>
      <b/>
      <sz val="18"/>
      <name val="Simplified Arabic"/>
      <family val="1"/>
    </font>
    <font>
      <b/>
      <sz val="18"/>
      <color rgb="FFFF0000"/>
      <name val="Simplified Arabic"/>
      <family val="1"/>
    </font>
    <font>
      <sz val="10"/>
      <name val="Arial"/>
      <family val="2"/>
    </font>
    <font>
      <b/>
      <sz val="16"/>
      <color rgb="FFFF0000"/>
      <name val="Simplified Arabic"/>
      <family val="1"/>
    </font>
    <font>
      <b/>
      <sz val="18"/>
      <color rgb="FFFF0000"/>
      <name val="Arial"/>
      <family val="2"/>
    </font>
    <font>
      <b/>
      <u/>
      <sz val="18"/>
      <name val="Simplified Arabic"/>
      <family val="1"/>
    </font>
    <font>
      <b/>
      <sz val="12"/>
      <color theme="1"/>
      <name val="Arial"/>
      <family val="2"/>
    </font>
    <font>
      <b/>
      <sz val="10"/>
      <color theme="1"/>
      <name val="Simplified Arabic"/>
      <family val="1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sz val="14"/>
      <color theme="1"/>
      <name val="Simplified Arabic"/>
      <family val="1"/>
    </font>
    <font>
      <sz val="10"/>
      <color theme="1"/>
      <name val="Simplified Arabic"/>
      <family val="1"/>
    </font>
    <font>
      <sz val="12"/>
      <color theme="1"/>
      <name val="Simplified Arabic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indent="1"/>
    </xf>
    <xf numFmtId="0" fontId="4" fillId="2" borderId="2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 indent="1"/>
    </xf>
    <xf numFmtId="3" fontId="5" fillId="0" borderId="2" xfId="1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3" fontId="5" fillId="0" borderId="2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9" fontId="4" fillId="0" borderId="2" xfId="2" applyFont="1" applyFill="1" applyBorder="1" applyAlignment="1">
      <alignment horizontal="right" vertical="center" indent="1"/>
    </xf>
    <xf numFmtId="9" fontId="4" fillId="0" borderId="2" xfId="2" applyFont="1" applyFill="1" applyBorder="1" applyAlignment="1">
      <alignment horizontal="right" vertical="center" indent="1" readingOrder="2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2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3" fontId="11" fillId="0" borderId="0" xfId="0" applyNumberFormat="1" applyFont="1" applyFill="1" applyAlignment="1">
      <alignment horizontal="right" vertical="center" indent="1"/>
    </xf>
    <xf numFmtId="3" fontId="8" fillId="0" borderId="0" xfId="0" applyNumberFormat="1" applyFont="1" applyFill="1" applyAlignment="1">
      <alignment horizontal="right" vertical="center" indent="1"/>
    </xf>
    <xf numFmtId="0" fontId="8" fillId="4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horizontal="right" vertical="center" indent="1"/>
    </xf>
    <xf numFmtId="3" fontId="12" fillId="0" borderId="0" xfId="0" applyNumberFormat="1" applyFont="1" applyFill="1" applyAlignment="1">
      <alignment horizontal="right" indent="1"/>
    </xf>
    <xf numFmtId="3" fontId="13" fillId="0" borderId="0" xfId="0" applyNumberFormat="1" applyFont="1" applyFill="1" applyAlignment="1">
      <alignment horizontal="right" vertical="center" indent="1"/>
    </xf>
    <xf numFmtId="3" fontId="0" fillId="0" borderId="0" xfId="0" applyNumberFormat="1" applyFill="1" applyAlignment="1">
      <alignment horizontal="right" indent="1"/>
    </xf>
    <xf numFmtId="3" fontId="14" fillId="0" borderId="0" xfId="0" applyNumberFormat="1" applyFont="1" applyFill="1" applyAlignment="1">
      <alignment horizontal="right" indent="1"/>
    </xf>
    <xf numFmtId="0" fontId="3" fillId="0" borderId="0" xfId="0" applyFont="1" applyFill="1" applyAlignment="1">
      <alignment vertical="center"/>
    </xf>
    <xf numFmtId="0" fontId="4" fillId="2" borderId="3" xfId="0" applyFont="1" applyFill="1" applyBorder="1" applyAlignment="1">
      <alignment horizontal="right" vertical="center" indent="2"/>
    </xf>
    <xf numFmtId="0" fontId="4" fillId="2" borderId="3" xfId="0" applyFont="1" applyFill="1" applyBorder="1" applyAlignment="1">
      <alignment horizontal="right" vertical="center"/>
    </xf>
    <xf numFmtId="3" fontId="0" fillId="0" borderId="0" xfId="0" applyNumberFormat="1" applyAlignment="1">
      <alignment horizontal="right" indent="1"/>
    </xf>
    <xf numFmtId="0" fontId="8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right" indent="1"/>
    </xf>
    <xf numFmtId="3" fontId="15" fillId="0" borderId="2" xfId="0" applyNumberFormat="1" applyFont="1" applyBorder="1" applyAlignment="1">
      <alignment horizontal="right" vertical="center" indent="1"/>
    </xf>
    <xf numFmtId="0" fontId="17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 wrapText="1" indent="1"/>
    </xf>
    <xf numFmtId="0" fontId="4" fillId="6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right" vertical="center" wrapText="1" indent="1"/>
    </xf>
    <xf numFmtId="3" fontId="19" fillId="0" borderId="2" xfId="1" applyNumberFormat="1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right" vertical="center" wrapText="1" indent="1"/>
    </xf>
    <xf numFmtId="3" fontId="19" fillId="5" borderId="2" xfId="1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right" vertical="center" wrapText="1" indent="1"/>
    </xf>
    <xf numFmtId="0" fontId="5" fillId="6" borderId="2" xfId="0" applyFont="1" applyFill="1" applyBorder="1" applyAlignment="1">
      <alignment horizontal="center" vertical="center"/>
    </xf>
    <xf numFmtId="3" fontId="17" fillId="0" borderId="0" xfId="0" applyNumberFormat="1" applyFont="1" applyFill="1" applyAlignment="1">
      <alignment vertical="center" wrapText="1"/>
    </xf>
    <xf numFmtId="9" fontId="18" fillId="0" borderId="2" xfId="2" applyFont="1" applyFill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indent="1"/>
    </xf>
    <xf numFmtId="9" fontId="18" fillId="0" borderId="2" xfId="2" applyFont="1" applyFill="1" applyBorder="1" applyAlignment="1">
      <alignment horizontal="right" vertical="center" wrapText="1" indent="1" readingOrder="2"/>
    </xf>
    <xf numFmtId="0" fontId="17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1" fontId="20" fillId="0" borderId="2" xfId="0" applyNumberFormat="1" applyFont="1" applyFill="1" applyBorder="1" applyAlignment="1">
      <alignment horizontal="right" vertical="center" wrapText="1"/>
    </xf>
    <xf numFmtId="3" fontId="20" fillId="5" borderId="2" xfId="1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right" vertical="center" wrapText="1"/>
    </xf>
    <xf numFmtId="0" fontId="21" fillId="0" borderId="0" xfId="0" applyFont="1" applyFill="1" applyAlignment="1">
      <alignment horizontal="right" vertical="center" wrapText="1"/>
    </xf>
    <xf numFmtId="3" fontId="20" fillId="5" borderId="5" xfId="1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Alignment="1">
      <alignment horizontal="right" vertical="center" wrapText="1"/>
    </xf>
    <xf numFmtId="3" fontId="20" fillId="5" borderId="0" xfId="1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right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right" vertical="center" wrapText="1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right" vertical="center" wrapText="1"/>
    </xf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right" vertical="center" wrapText="1"/>
    </xf>
    <xf numFmtId="0" fontId="24" fillId="0" borderId="0" xfId="0" applyFont="1" applyFill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3" fontId="15" fillId="0" borderId="2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1" fillId="0" borderId="0" xfId="0" applyNumberFormat="1" applyFont="1" applyFill="1" applyAlignment="1">
      <alignment horizontal="right" vertical="center" wrapText="1"/>
    </xf>
    <xf numFmtId="3" fontId="8" fillId="0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>
      <alignment horizontal="right" vertical="center" wrapText="1"/>
    </xf>
    <xf numFmtId="3" fontId="0" fillId="0" borderId="0" xfId="0" applyNumberFormat="1" applyFill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0" fontId="8" fillId="0" borderId="0" xfId="0" applyFont="1" applyFill="1" applyAlignment="1">
      <alignment vertical="center" wrapText="1"/>
    </xf>
    <xf numFmtId="0" fontId="16" fillId="5" borderId="0" xfId="0" applyFont="1" applyFill="1" applyAlignment="1">
      <alignment horizontal="center" vertical="center" wrapText="1"/>
    </xf>
    <xf numFmtId="0" fontId="16" fillId="0" borderId="6" xfId="0" applyFont="1" applyFill="1" applyBorder="1" applyAlignment="1">
      <alignment horizontal="right" vertical="center" wrapText="1" readingOrder="2"/>
    </xf>
    <xf numFmtId="3" fontId="17" fillId="0" borderId="5" xfId="1" applyNumberFormat="1" applyFont="1" applyFill="1" applyBorder="1" applyAlignment="1">
      <alignment horizontal="right" vertical="center" wrapText="1" readingOrder="2"/>
    </xf>
    <xf numFmtId="3" fontId="20" fillId="0" borderId="5" xfId="1" applyNumberFormat="1" applyFont="1" applyFill="1" applyBorder="1" applyAlignment="1">
      <alignment horizontal="right" vertical="center" wrapText="1" readingOrder="2"/>
    </xf>
    <xf numFmtId="0" fontId="20" fillId="0" borderId="0" xfId="0" applyFont="1" applyFill="1" applyAlignment="1">
      <alignment horizontal="right" vertical="center" wrapText="1"/>
    </xf>
    <xf numFmtId="0" fontId="20" fillId="0" borderId="6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readingOrder="2"/>
    </xf>
    <xf numFmtId="0" fontId="6" fillId="0" borderId="0" xfId="0" applyFont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5;&#1582;&#1578;&#1604;&#1591;%202021\&#1589;&#1606;&#1575;&#1593;&#1610;%20&#1605;&#1582;&#1578;&#1604;&#1591;%20-%20Cop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5;&#1582;&#1578;&#1604;&#1591;%202021\&#1578;&#1580;&#1575;&#1585;&#1610;%20&#1605;&#1582;&#1578;&#1604;&#1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لحوم"/>
      <sheetName val="71"/>
      <sheetName val="تمور"/>
      <sheetName val="ورقة"/>
      <sheetName val="بذور"/>
      <sheetName val="79"/>
      <sheetName val="زراعية"/>
      <sheetName val="ورقة11"/>
      <sheetName val="نشاط 1 "/>
      <sheetName val="85"/>
      <sheetName val="ألبسة"/>
      <sheetName val="ورقة18"/>
      <sheetName val="السجاد"/>
      <sheetName val="ورقة4"/>
      <sheetName val="نشاط 2"/>
      <sheetName val="ورقة8"/>
      <sheetName val="اثاث"/>
      <sheetName val="Sheet6"/>
      <sheetName val="نشاط رقم3"/>
      <sheetName val="Sheet8"/>
      <sheetName val="كارتون"/>
      <sheetName val="Sheet2"/>
      <sheetName val="نشاط رقم 4"/>
      <sheetName val="Sheet4"/>
      <sheetName val="لقاحات"/>
      <sheetName val="ورقة1"/>
      <sheetName val="الكيمياوية والبلاستيكية"/>
      <sheetName val="ورقة6"/>
      <sheetName val="نشاط رقم 5"/>
      <sheetName val="ورقة2"/>
      <sheetName val="الخازر"/>
      <sheetName val="ورقة15"/>
      <sheetName val="شركة الفلوجة"/>
      <sheetName val="ورقة3"/>
      <sheetName val="نشاط رقم 6"/>
      <sheetName val="ورقة نشاط"/>
      <sheetName val="عراقية هندسية"/>
      <sheetName val="ورقة5"/>
      <sheetName val="الصناعات الخفيفة"/>
      <sheetName val="ورقة 8"/>
      <sheetName val="معدنية"/>
      <sheetName val="ورقة9"/>
      <sheetName val="هلال"/>
      <sheetName val="Sheet3"/>
      <sheetName val="الصناعات الالكترونية"/>
      <sheetName val="ورقة10"/>
      <sheetName val="نشاط 7"/>
      <sheetName val="ورقة7"/>
      <sheetName val="قطاع"/>
      <sheetName val="97"/>
    </sheetNames>
    <sheetDataSet>
      <sheetData sheetId="0">
        <row r="56">
          <cell r="C56">
            <v>4882483</v>
          </cell>
        </row>
      </sheetData>
      <sheetData sheetId="1"/>
      <sheetData sheetId="2">
        <row r="56">
          <cell r="C56">
            <v>11814335</v>
          </cell>
        </row>
        <row r="57">
          <cell r="C57">
            <v>-10019083</v>
          </cell>
        </row>
      </sheetData>
      <sheetData sheetId="3"/>
      <sheetData sheetId="4">
        <row r="55">
          <cell r="C55">
            <v>51453611</v>
          </cell>
        </row>
      </sheetData>
      <sheetData sheetId="5"/>
      <sheetData sheetId="6">
        <row r="56">
          <cell r="C56">
            <v>2392722</v>
          </cell>
        </row>
      </sheetData>
      <sheetData sheetId="7"/>
      <sheetData sheetId="8">
        <row r="155">
          <cell r="C155">
            <v>0</v>
          </cell>
        </row>
        <row r="167">
          <cell r="C167">
            <v>0</v>
          </cell>
        </row>
        <row r="182">
          <cell r="C18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4">
          <cell r="C84">
            <v>367312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274669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250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190517</v>
          </cell>
        </row>
        <row r="101">
          <cell r="C101">
            <v>2849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21419</v>
          </cell>
        </row>
        <row r="110">
          <cell r="C110">
            <v>4585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6512</v>
          </cell>
        </row>
        <row r="114">
          <cell r="C114">
            <v>590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2297</v>
          </cell>
        </row>
        <row r="121">
          <cell r="C121">
            <v>2804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506</v>
          </cell>
        </row>
        <row r="126">
          <cell r="C126">
            <v>603</v>
          </cell>
        </row>
        <row r="127">
          <cell r="C127">
            <v>1561</v>
          </cell>
        </row>
        <row r="128">
          <cell r="C128">
            <v>0</v>
          </cell>
        </row>
        <row r="129">
          <cell r="C129">
            <v>48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185</v>
          </cell>
        </row>
        <row r="133">
          <cell r="C133">
            <v>1317</v>
          </cell>
        </row>
        <row r="134">
          <cell r="C134">
            <v>0</v>
          </cell>
        </row>
        <row r="135">
          <cell r="C135">
            <v>2000</v>
          </cell>
        </row>
        <row r="136">
          <cell r="C136">
            <v>150</v>
          </cell>
        </row>
        <row r="137">
          <cell r="C137">
            <v>4595</v>
          </cell>
        </row>
        <row r="138">
          <cell r="C138">
            <v>0</v>
          </cell>
        </row>
        <row r="139">
          <cell r="C139">
            <v>143</v>
          </cell>
        </row>
        <row r="140">
          <cell r="C140">
            <v>0</v>
          </cell>
        </row>
        <row r="141">
          <cell r="C141">
            <v>325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4200</v>
          </cell>
        </row>
        <row r="150">
          <cell r="C150">
            <v>156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5850</v>
          </cell>
        </row>
        <row r="154">
          <cell r="C154">
            <v>59846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6633</v>
          </cell>
        </row>
        <row r="165">
          <cell r="C165">
            <v>0</v>
          </cell>
        </row>
        <row r="166">
          <cell r="C166">
            <v>6633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730</v>
          </cell>
        </row>
        <row r="171">
          <cell r="C171">
            <v>5560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50656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56946</v>
          </cell>
        </row>
        <row r="182">
          <cell r="C182">
            <v>0</v>
          </cell>
        </row>
      </sheetData>
      <sheetData sheetId="19"/>
      <sheetData sheetId="20"/>
      <sheetData sheetId="21"/>
      <sheetData sheetId="22">
        <row r="84">
          <cell r="C84">
            <v>654594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182801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476986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20201</v>
          </cell>
        </row>
        <row r="110">
          <cell r="C110">
            <v>43260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7380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43334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3035</v>
          </cell>
        </row>
        <row r="127">
          <cell r="C127">
            <v>736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505</v>
          </cell>
        </row>
        <row r="151">
          <cell r="C151">
            <v>0</v>
          </cell>
        </row>
        <row r="152">
          <cell r="C152">
            <v>11720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130171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760</v>
          </cell>
        </row>
        <row r="166">
          <cell r="C166">
            <v>0</v>
          </cell>
        </row>
        <row r="167">
          <cell r="C167">
            <v>760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3050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3050</v>
          </cell>
        </row>
      </sheetData>
      <sheetData sheetId="23"/>
      <sheetData sheetId="24"/>
      <sheetData sheetId="25"/>
      <sheetData sheetId="26"/>
      <sheetData sheetId="27"/>
      <sheetData sheetId="28">
        <row r="84">
          <cell r="C84" t="e">
            <v>#REF!</v>
          </cell>
        </row>
        <row r="85">
          <cell r="C85" t="e">
            <v>#REF!</v>
          </cell>
        </row>
        <row r="86">
          <cell r="C86" t="e">
            <v>#REF!</v>
          </cell>
        </row>
        <row r="87">
          <cell r="C87" t="e">
            <v>#REF!</v>
          </cell>
        </row>
        <row r="88">
          <cell r="C88" t="e">
            <v>#REF!</v>
          </cell>
        </row>
        <row r="89">
          <cell r="C89" t="e">
            <v>#REF!</v>
          </cell>
        </row>
        <row r="90">
          <cell r="C90" t="e">
            <v>#REF!</v>
          </cell>
        </row>
        <row r="91">
          <cell r="C91" t="e">
            <v>#REF!</v>
          </cell>
        </row>
        <row r="92">
          <cell r="C92" t="e">
            <v>#REF!</v>
          </cell>
        </row>
        <row r="93">
          <cell r="C93" t="e">
            <v>#REF!</v>
          </cell>
        </row>
        <row r="94">
          <cell r="C94" t="e">
            <v>#REF!</v>
          </cell>
        </row>
        <row r="95">
          <cell r="C95" t="e">
            <v>#REF!</v>
          </cell>
        </row>
        <row r="96">
          <cell r="C96" t="e">
            <v>#REF!</v>
          </cell>
        </row>
        <row r="97">
          <cell r="C97" t="e">
            <v>#REF!</v>
          </cell>
        </row>
        <row r="98">
          <cell r="C98" t="e">
            <v>#REF!</v>
          </cell>
        </row>
        <row r="99">
          <cell r="C99" t="e">
            <v>#REF!</v>
          </cell>
        </row>
        <row r="100">
          <cell r="C100" t="e">
            <v>#REF!</v>
          </cell>
        </row>
        <row r="101">
          <cell r="C101" t="e">
            <v>#REF!</v>
          </cell>
        </row>
        <row r="102">
          <cell r="C102" t="e">
            <v>#REF!</v>
          </cell>
        </row>
        <row r="103">
          <cell r="C103" t="e">
            <v>#REF!</v>
          </cell>
        </row>
        <row r="104">
          <cell r="C104" t="e">
            <v>#REF!</v>
          </cell>
        </row>
        <row r="105">
          <cell r="C105" t="e">
            <v>#REF!</v>
          </cell>
        </row>
        <row r="106">
          <cell r="C106" t="e">
            <v>#REF!</v>
          </cell>
        </row>
        <row r="107">
          <cell r="C107" t="e">
            <v>#REF!</v>
          </cell>
        </row>
        <row r="108">
          <cell r="C108" t="e">
            <v>#REF!</v>
          </cell>
        </row>
        <row r="109">
          <cell r="C109" t="e">
            <v>#REF!</v>
          </cell>
        </row>
        <row r="110">
          <cell r="C110" t="e">
            <v>#REF!</v>
          </cell>
        </row>
        <row r="111">
          <cell r="C111" t="e">
            <v>#REF!</v>
          </cell>
        </row>
        <row r="112">
          <cell r="C112" t="e">
            <v>#REF!</v>
          </cell>
        </row>
        <row r="113">
          <cell r="C113" t="e">
            <v>#REF!</v>
          </cell>
        </row>
        <row r="114">
          <cell r="C114" t="e">
            <v>#REF!</v>
          </cell>
        </row>
        <row r="115">
          <cell r="C115" t="e">
            <v>#REF!</v>
          </cell>
        </row>
        <row r="116">
          <cell r="C116" t="e">
            <v>#REF!</v>
          </cell>
        </row>
        <row r="117">
          <cell r="C117" t="e">
            <v>#REF!</v>
          </cell>
        </row>
        <row r="118">
          <cell r="C118" t="e">
            <v>#REF!</v>
          </cell>
        </row>
        <row r="119">
          <cell r="C119" t="e">
            <v>#REF!</v>
          </cell>
        </row>
        <row r="120">
          <cell r="C120" t="e">
            <v>#REF!</v>
          </cell>
        </row>
        <row r="121">
          <cell r="C121" t="e">
            <v>#REF!</v>
          </cell>
        </row>
        <row r="122">
          <cell r="C122" t="e">
            <v>#REF!</v>
          </cell>
        </row>
        <row r="123">
          <cell r="C123" t="e">
            <v>#REF!</v>
          </cell>
        </row>
        <row r="124">
          <cell r="C124" t="e">
            <v>#REF!</v>
          </cell>
        </row>
        <row r="125">
          <cell r="C125" t="e">
            <v>#REF!</v>
          </cell>
        </row>
        <row r="126">
          <cell r="C126" t="e">
            <v>#REF!</v>
          </cell>
        </row>
        <row r="127">
          <cell r="C127" t="e">
            <v>#REF!</v>
          </cell>
        </row>
        <row r="128">
          <cell r="C128" t="e">
            <v>#REF!</v>
          </cell>
        </row>
        <row r="129">
          <cell r="C129" t="e">
            <v>#REF!</v>
          </cell>
        </row>
        <row r="130">
          <cell r="C130" t="e">
            <v>#REF!</v>
          </cell>
        </row>
        <row r="131">
          <cell r="C131" t="e">
            <v>#REF!</v>
          </cell>
        </row>
        <row r="132">
          <cell r="C132" t="e">
            <v>#REF!</v>
          </cell>
        </row>
        <row r="133">
          <cell r="C133" t="e">
            <v>#REF!</v>
          </cell>
        </row>
        <row r="134">
          <cell r="C134" t="e">
            <v>#REF!</v>
          </cell>
        </row>
        <row r="135">
          <cell r="C135" t="e">
            <v>#REF!</v>
          </cell>
        </row>
        <row r="136">
          <cell r="C136" t="e">
            <v>#REF!</v>
          </cell>
        </row>
        <row r="137">
          <cell r="C137" t="e">
            <v>#REF!</v>
          </cell>
        </row>
        <row r="138">
          <cell r="C138" t="e">
            <v>#REF!</v>
          </cell>
        </row>
        <row r="139">
          <cell r="C139" t="e">
            <v>#REF!</v>
          </cell>
        </row>
        <row r="140">
          <cell r="C140" t="e">
            <v>#REF!</v>
          </cell>
        </row>
        <row r="141">
          <cell r="C141" t="e">
            <v>#REF!</v>
          </cell>
        </row>
        <row r="142">
          <cell r="C142" t="e">
            <v>#REF!</v>
          </cell>
        </row>
        <row r="143">
          <cell r="C143" t="e">
            <v>#REF!</v>
          </cell>
        </row>
        <row r="144">
          <cell r="C144" t="e">
            <v>#REF!</v>
          </cell>
        </row>
        <row r="145">
          <cell r="C145" t="e">
            <v>#REF!</v>
          </cell>
        </row>
        <row r="146">
          <cell r="C146" t="e">
            <v>#REF!</v>
          </cell>
        </row>
        <row r="147">
          <cell r="C147" t="e">
            <v>#REF!</v>
          </cell>
        </row>
        <row r="148">
          <cell r="C148" t="e">
            <v>#REF!</v>
          </cell>
        </row>
        <row r="149">
          <cell r="C149" t="e">
            <v>#REF!</v>
          </cell>
        </row>
        <row r="150">
          <cell r="C150" t="e">
            <v>#REF!</v>
          </cell>
        </row>
        <row r="151">
          <cell r="C151" t="e">
            <v>#REF!</v>
          </cell>
        </row>
        <row r="152">
          <cell r="C152" t="e">
            <v>#REF!</v>
          </cell>
        </row>
        <row r="153">
          <cell r="C153" t="e">
            <v>#REF!</v>
          </cell>
        </row>
        <row r="154">
          <cell r="C154" t="e">
            <v>#REF!</v>
          </cell>
        </row>
        <row r="155">
          <cell r="C155" t="e">
            <v>#REF!</v>
          </cell>
        </row>
        <row r="156">
          <cell r="C156" t="e">
            <v>#REF!</v>
          </cell>
        </row>
        <row r="157">
          <cell r="C157" t="e">
            <v>#REF!</v>
          </cell>
        </row>
        <row r="158">
          <cell r="C158" t="e">
            <v>#REF!</v>
          </cell>
        </row>
        <row r="159">
          <cell r="C159" t="e">
            <v>#REF!</v>
          </cell>
        </row>
        <row r="160">
          <cell r="C160" t="e">
            <v>#REF!</v>
          </cell>
        </row>
        <row r="161">
          <cell r="C161" t="e">
            <v>#REF!</v>
          </cell>
        </row>
        <row r="162">
          <cell r="C162" t="e">
            <v>#REF!</v>
          </cell>
        </row>
        <row r="163">
          <cell r="C163" t="e">
            <v>#REF!</v>
          </cell>
        </row>
        <row r="164">
          <cell r="C164" t="e">
            <v>#REF!</v>
          </cell>
        </row>
        <row r="165">
          <cell r="C165" t="e">
            <v>#REF!</v>
          </cell>
        </row>
        <row r="166">
          <cell r="C166" t="e">
            <v>#REF!</v>
          </cell>
        </row>
        <row r="167">
          <cell r="C167" t="e">
            <v>#REF!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C170" t="e">
            <v>#REF!</v>
          </cell>
        </row>
        <row r="171">
          <cell r="C171" t="e">
            <v>#REF!</v>
          </cell>
        </row>
        <row r="172">
          <cell r="C172" t="e">
            <v>#REF!</v>
          </cell>
        </row>
        <row r="173">
          <cell r="C173" t="e">
            <v>#REF!</v>
          </cell>
        </row>
        <row r="174">
          <cell r="C174" t="e">
            <v>#REF!</v>
          </cell>
        </row>
        <row r="175">
          <cell r="C175" t="e">
            <v>#REF!</v>
          </cell>
        </row>
        <row r="176">
          <cell r="C176" t="e">
            <v>#REF!</v>
          </cell>
        </row>
        <row r="177">
          <cell r="C177" t="e">
            <v>#REF!</v>
          </cell>
        </row>
        <row r="178">
          <cell r="C178" t="e">
            <v>#REF!</v>
          </cell>
        </row>
        <row r="179">
          <cell r="C179" t="e">
            <v>#REF!</v>
          </cell>
        </row>
        <row r="180">
          <cell r="C180" t="e">
            <v>#REF!</v>
          </cell>
        </row>
        <row r="181">
          <cell r="C181" t="e">
            <v>#REF!</v>
          </cell>
        </row>
        <row r="182">
          <cell r="C182" t="e">
            <v>#REF!</v>
          </cell>
        </row>
      </sheetData>
      <sheetData sheetId="29"/>
      <sheetData sheetId="30"/>
      <sheetData sheetId="31"/>
      <sheetData sheetId="32"/>
      <sheetData sheetId="33"/>
      <sheetData sheetId="34">
        <row r="84">
          <cell r="C84">
            <v>222899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192223</v>
          </cell>
        </row>
        <row r="98">
          <cell r="C98">
            <v>89534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360884</v>
          </cell>
        </row>
        <row r="102">
          <cell r="C102">
            <v>17571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2540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40</v>
          </cell>
        </row>
        <row r="110">
          <cell r="C110">
            <v>6330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307</v>
          </cell>
        </row>
        <row r="114">
          <cell r="C114">
            <v>1124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1883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3385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6178</v>
          </cell>
        </row>
        <row r="125">
          <cell r="C125">
            <v>135269</v>
          </cell>
        </row>
        <row r="126">
          <cell r="C126">
            <v>26474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4180</v>
          </cell>
        </row>
        <row r="132">
          <cell r="C132">
            <v>91</v>
          </cell>
        </row>
        <row r="133">
          <cell r="C133">
            <v>401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3286</v>
          </cell>
        </row>
        <row r="137">
          <cell r="C137">
            <v>4950</v>
          </cell>
        </row>
        <row r="138">
          <cell r="C138">
            <v>0</v>
          </cell>
        </row>
        <row r="139">
          <cell r="C139">
            <v>882</v>
          </cell>
        </row>
        <row r="140">
          <cell r="C140">
            <v>3750</v>
          </cell>
        </row>
        <row r="141">
          <cell r="C141">
            <v>141450</v>
          </cell>
        </row>
        <row r="142">
          <cell r="C142">
            <v>15900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6090</v>
          </cell>
        </row>
        <row r="146">
          <cell r="C146">
            <v>377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440</v>
          </cell>
        </row>
        <row r="150">
          <cell r="C150">
            <v>2902</v>
          </cell>
        </row>
        <row r="151">
          <cell r="C151">
            <v>1129</v>
          </cell>
        </row>
        <row r="152">
          <cell r="C152">
            <v>15025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381664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508146</v>
          </cell>
        </row>
        <row r="166">
          <cell r="C166">
            <v>162474</v>
          </cell>
        </row>
        <row r="167">
          <cell r="C167">
            <v>670620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13306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931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14237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84">
          <cell r="C84">
            <v>-56718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318919</v>
          </cell>
        </row>
        <row r="89">
          <cell r="C89">
            <v>236602</v>
          </cell>
        </row>
        <row r="90">
          <cell r="C90">
            <v>18885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3890</v>
          </cell>
        </row>
        <row r="96">
          <cell r="C96">
            <v>965478</v>
          </cell>
        </row>
        <row r="97">
          <cell r="C97">
            <v>0</v>
          </cell>
        </row>
        <row r="98">
          <cell r="C98">
            <v>3993</v>
          </cell>
        </row>
        <row r="99">
          <cell r="C99">
            <v>751</v>
          </cell>
        </row>
        <row r="100">
          <cell r="C100">
            <v>465840</v>
          </cell>
        </row>
        <row r="101">
          <cell r="C101">
            <v>1257210</v>
          </cell>
        </row>
        <row r="102">
          <cell r="C102">
            <v>41795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153618</v>
          </cell>
        </row>
        <row r="110">
          <cell r="C110">
            <v>23419</v>
          </cell>
        </row>
        <row r="111">
          <cell r="C111">
            <v>22245</v>
          </cell>
        </row>
        <row r="112">
          <cell r="C112">
            <v>0</v>
          </cell>
        </row>
        <row r="113">
          <cell r="C113">
            <v>5536</v>
          </cell>
        </row>
        <row r="114">
          <cell r="C114">
            <v>4121</v>
          </cell>
        </row>
        <row r="115">
          <cell r="C115">
            <v>0</v>
          </cell>
        </row>
        <row r="116">
          <cell r="C116">
            <v>28687</v>
          </cell>
        </row>
        <row r="117">
          <cell r="C117">
            <v>0</v>
          </cell>
        </row>
        <row r="118">
          <cell r="C118">
            <v>405</v>
          </cell>
        </row>
        <row r="119">
          <cell r="C119">
            <v>352</v>
          </cell>
        </row>
        <row r="120">
          <cell r="C120">
            <v>214377</v>
          </cell>
        </row>
        <row r="121">
          <cell r="C121">
            <v>11063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16039</v>
          </cell>
        </row>
        <row r="126">
          <cell r="C126">
            <v>4569</v>
          </cell>
        </row>
        <row r="127">
          <cell r="C127">
            <v>7947</v>
          </cell>
        </row>
        <row r="128">
          <cell r="C128">
            <v>640</v>
          </cell>
        </row>
        <row r="129">
          <cell r="C129">
            <v>1670</v>
          </cell>
        </row>
        <row r="130">
          <cell r="C130">
            <v>7547</v>
          </cell>
        </row>
        <row r="131">
          <cell r="C131">
            <v>2506</v>
          </cell>
        </row>
        <row r="132">
          <cell r="C132">
            <v>767</v>
          </cell>
        </row>
        <row r="133">
          <cell r="C133">
            <v>2695</v>
          </cell>
        </row>
        <row r="134">
          <cell r="C134">
            <v>9798</v>
          </cell>
        </row>
        <row r="135">
          <cell r="C135">
            <v>0</v>
          </cell>
        </row>
        <row r="136">
          <cell r="C136">
            <v>655</v>
          </cell>
        </row>
        <row r="137">
          <cell r="C137">
            <v>2360</v>
          </cell>
        </row>
        <row r="138">
          <cell r="C138">
            <v>0</v>
          </cell>
        </row>
        <row r="139">
          <cell r="C139">
            <v>8053</v>
          </cell>
        </row>
        <row r="140">
          <cell r="C140">
            <v>39871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15</v>
          </cell>
        </row>
        <row r="144">
          <cell r="C144">
            <v>0</v>
          </cell>
        </row>
        <row r="145">
          <cell r="C145">
            <v>10938</v>
          </cell>
        </row>
        <row r="146">
          <cell r="C146">
            <v>350</v>
          </cell>
        </row>
        <row r="147">
          <cell r="C147">
            <v>6000</v>
          </cell>
        </row>
        <row r="148">
          <cell r="C148">
            <v>0</v>
          </cell>
        </row>
        <row r="149">
          <cell r="C149">
            <v>37496</v>
          </cell>
        </row>
        <row r="150">
          <cell r="C150">
            <v>4689</v>
          </cell>
        </row>
        <row r="151">
          <cell r="C151">
            <v>0</v>
          </cell>
        </row>
        <row r="152">
          <cell r="C152">
            <v>34119</v>
          </cell>
        </row>
        <row r="153">
          <cell r="C153">
            <v>9613</v>
          </cell>
        </row>
        <row r="154">
          <cell r="C154">
            <v>0</v>
          </cell>
        </row>
        <row r="155">
          <cell r="C155">
            <v>672160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300000</v>
          </cell>
        </row>
        <row r="161">
          <cell r="C161">
            <v>572842</v>
          </cell>
        </row>
        <row r="162">
          <cell r="C162">
            <v>0</v>
          </cell>
        </row>
        <row r="163">
          <cell r="C163">
            <v>72000</v>
          </cell>
        </row>
        <row r="164">
          <cell r="C164">
            <v>0</v>
          </cell>
        </row>
        <row r="165">
          <cell r="C165">
            <v>24355</v>
          </cell>
        </row>
        <row r="166">
          <cell r="C166">
            <v>440813</v>
          </cell>
        </row>
        <row r="167">
          <cell r="C167">
            <v>1410010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132004</v>
          </cell>
        </row>
        <row r="173">
          <cell r="C173">
            <v>10462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1129</v>
          </cell>
        </row>
        <row r="177">
          <cell r="C177">
            <v>0</v>
          </cell>
        </row>
        <row r="178">
          <cell r="C178">
            <v>4150</v>
          </cell>
        </row>
        <row r="179">
          <cell r="C179">
            <v>22743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170488</v>
          </cell>
        </row>
      </sheetData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تجاري"/>
      <sheetName val="جدول نقل"/>
      <sheetName val="فندق بغداد"/>
      <sheetName val="71"/>
      <sheetName val="منصور"/>
      <sheetName val="Sheet2"/>
      <sheetName val="فلسطين"/>
      <sheetName val="ورقة4"/>
      <sheetName val="اشور"/>
      <sheetName val="Sheet3"/>
      <sheetName val="فندق بابل"/>
      <sheetName val="Sheet4"/>
      <sheetName val="سدير"/>
      <sheetName val="79"/>
      <sheetName val="عشتار"/>
      <sheetName val="87"/>
      <sheetName val="استثمارات"/>
      <sheetName val="83"/>
      <sheetName val="فندق بصرة"/>
      <sheetName val="ورقة7"/>
      <sheetName val="الشلالات"/>
      <sheetName val="Sheet5"/>
      <sheetName val="الموصل"/>
      <sheetName val="Sheet7"/>
      <sheetName val="تجارة السيارات"/>
      <sheetName val="ورقة9"/>
      <sheetName val="سد موصل"/>
      <sheetName val="ورقة1"/>
      <sheetName val="سندباد"/>
      <sheetName val="ورقة10"/>
      <sheetName val="نشاط1"/>
      <sheetName val="91"/>
      <sheetName val="قطاع"/>
      <sheetName val="93"/>
      <sheetName val="البادية"/>
      <sheetName val="ورقة8"/>
      <sheetName val="بغداد العراق"/>
      <sheetName val="ورقة5"/>
      <sheetName val="العشار"/>
      <sheetName val="ورقة3"/>
      <sheetName val="نشاط2"/>
      <sheetName val="مخطط1"/>
      <sheetName val="ورقة6"/>
      <sheetName val="قطاع2"/>
      <sheetName val="97"/>
    </sheetNames>
    <sheetDataSet>
      <sheetData sheetId="0"/>
      <sheetData sheetId="1"/>
      <sheetData sheetId="2">
        <row r="4">
          <cell r="C4">
            <v>3844800</v>
          </cell>
          <cell r="F4">
            <v>4460177</v>
          </cell>
        </row>
        <row r="5">
          <cell r="C5">
            <v>4850178</v>
          </cell>
          <cell r="F5">
            <v>2500000</v>
          </cell>
        </row>
        <row r="6">
          <cell r="C6">
            <v>8694978</v>
          </cell>
          <cell r="F6">
            <v>0</v>
          </cell>
        </row>
        <row r="7">
          <cell r="C7">
            <v>60379</v>
          </cell>
          <cell r="F7">
            <v>0</v>
          </cell>
        </row>
        <row r="8">
          <cell r="C8">
            <v>0</v>
          </cell>
          <cell r="F8">
            <v>2500000</v>
          </cell>
        </row>
        <row r="9">
          <cell r="C9">
            <v>8755357</v>
          </cell>
          <cell r="F9">
            <v>60393</v>
          </cell>
        </row>
        <row r="10">
          <cell r="C10">
            <v>960733</v>
          </cell>
          <cell r="F10">
            <v>2439607</v>
          </cell>
        </row>
        <row r="11">
          <cell r="C11">
            <v>9716090</v>
          </cell>
          <cell r="F11">
            <v>232765</v>
          </cell>
        </row>
        <row r="12">
          <cell r="C12">
            <v>6363744</v>
          </cell>
          <cell r="F12">
            <v>0</v>
          </cell>
        </row>
        <row r="13">
          <cell r="C13">
            <v>0</v>
          </cell>
          <cell r="F13">
            <v>2206842</v>
          </cell>
        </row>
        <row r="14">
          <cell r="C14">
            <v>1906978</v>
          </cell>
          <cell r="F14">
            <v>8831</v>
          </cell>
        </row>
        <row r="15">
          <cell r="C15">
            <v>4456766</v>
          </cell>
          <cell r="F15">
            <v>2198011</v>
          </cell>
        </row>
        <row r="16">
          <cell r="C16">
            <v>0</v>
          </cell>
          <cell r="F16">
            <v>-114252</v>
          </cell>
        </row>
        <row r="17">
          <cell r="C17">
            <v>0</v>
          </cell>
          <cell r="F17">
            <v>2083759</v>
          </cell>
        </row>
        <row r="18">
          <cell r="C18">
            <v>0</v>
          </cell>
          <cell r="F18">
            <v>2111885</v>
          </cell>
        </row>
        <row r="19">
          <cell r="C19">
            <v>0</v>
          </cell>
          <cell r="F19">
            <v>2111885</v>
          </cell>
        </row>
        <row r="20">
          <cell r="C20">
            <v>0</v>
          </cell>
          <cell r="F20">
            <v>0</v>
          </cell>
        </row>
        <row r="21">
          <cell r="C21">
            <v>2349197</v>
          </cell>
          <cell r="F21">
            <v>0</v>
          </cell>
        </row>
        <row r="22">
          <cell r="C22">
            <v>2909385</v>
          </cell>
          <cell r="F22">
            <v>0</v>
          </cell>
        </row>
        <row r="23">
          <cell r="C23">
            <v>5258582</v>
          </cell>
          <cell r="F23">
            <v>91874</v>
          </cell>
        </row>
        <row r="24">
          <cell r="C24">
            <v>4297849</v>
          </cell>
          <cell r="F24">
            <v>-120000</v>
          </cell>
        </row>
        <row r="25">
          <cell r="C25">
            <v>742</v>
          </cell>
          <cell r="F25">
            <v>0</v>
          </cell>
        </row>
        <row r="26">
          <cell r="C26">
            <v>8755357</v>
          </cell>
          <cell r="F26">
            <v>91874</v>
          </cell>
        </row>
        <row r="27">
          <cell r="C27">
            <v>9716090</v>
          </cell>
          <cell r="F27">
            <v>2106137</v>
          </cell>
        </row>
        <row r="81">
          <cell r="C81">
            <v>2500000</v>
          </cell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  <row r="87">
          <cell r="C87"/>
        </row>
        <row r="88">
          <cell r="C88"/>
        </row>
        <row r="89">
          <cell r="C89"/>
        </row>
        <row r="90">
          <cell r="C90"/>
        </row>
        <row r="91">
          <cell r="C91"/>
        </row>
        <row r="92">
          <cell r="C92">
            <v>120000</v>
          </cell>
        </row>
        <row r="93">
          <cell r="C93"/>
        </row>
        <row r="94">
          <cell r="C94"/>
        </row>
        <row r="95">
          <cell r="C95"/>
        </row>
        <row r="96">
          <cell r="C96"/>
        </row>
        <row r="97">
          <cell r="C97">
            <v>3250</v>
          </cell>
        </row>
        <row r="98">
          <cell r="C98"/>
        </row>
        <row r="99">
          <cell r="C99"/>
        </row>
        <row r="100">
          <cell r="C100">
            <v>469</v>
          </cell>
        </row>
        <row r="101">
          <cell r="C101">
            <v>899</v>
          </cell>
        </row>
        <row r="102">
          <cell r="C102"/>
        </row>
        <row r="103">
          <cell r="C103"/>
        </row>
        <row r="104">
          <cell r="C104">
            <v>50</v>
          </cell>
        </row>
        <row r="105">
          <cell r="C105"/>
        </row>
        <row r="106">
          <cell r="C106"/>
        </row>
        <row r="107">
          <cell r="C107"/>
        </row>
        <row r="108">
          <cell r="C108"/>
        </row>
        <row r="109">
          <cell r="C109"/>
        </row>
        <row r="110">
          <cell r="C110"/>
        </row>
        <row r="111">
          <cell r="C111"/>
        </row>
        <row r="112">
          <cell r="C112"/>
        </row>
        <row r="113">
          <cell r="C113"/>
        </row>
        <row r="114">
          <cell r="C114">
            <v>330</v>
          </cell>
        </row>
        <row r="115">
          <cell r="C115"/>
        </row>
        <row r="116">
          <cell r="C116">
            <v>147</v>
          </cell>
        </row>
        <row r="117">
          <cell r="C117"/>
        </row>
        <row r="118">
          <cell r="C118">
            <v>825</v>
          </cell>
        </row>
        <row r="119">
          <cell r="C119">
            <v>231</v>
          </cell>
        </row>
        <row r="120">
          <cell r="C120">
            <v>8476</v>
          </cell>
        </row>
        <row r="121">
          <cell r="C121"/>
        </row>
        <row r="122">
          <cell r="C122"/>
        </row>
        <row r="123">
          <cell r="C123"/>
        </row>
        <row r="124">
          <cell r="C124"/>
        </row>
        <row r="125">
          <cell r="C125"/>
        </row>
        <row r="126">
          <cell r="C126"/>
        </row>
        <row r="127">
          <cell r="C127">
            <v>5625</v>
          </cell>
        </row>
        <row r="128">
          <cell r="C128"/>
        </row>
        <row r="129">
          <cell r="C129"/>
        </row>
        <row r="130">
          <cell r="C130"/>
        </row>
        <row r="131">
          <cell r="C131"/>
        </row>
        <row r="132">
          <cell r="C132"/>
        </row>
        <row r="133">
          <cell r="C133">
            <v>3000</v>
          </cell>
        </row>
        <row r="134">
          <cell r="C134">
            <v>600</v>
          </cell>
        </row>
        <row r="135">
          <cell r="C135">
            <v>1775</v>
          </cell>
        </row>
        <row r="136">
          <cell r="C136"/>
        </row>
        <row r="137">
          <cell r="C137">
            <v>4200</v>
          </cell>
        </row>
        <row r="138">
          <cell r="C138">
            <v>1951</v>
          </cell>
        </row>
        <row r="139">
          <cell r="C139">
            <v>50</v>
          </cell>
        </row>
        <row r="140">
          <cell r="C140">
            <v>28515</v>
          </cell>
        </row>
        <row r="141">
          <cell r="C141"/>
        </row>
        <row r="142">
          <cell r="C142"/>
        </row>
        <row r="143">
          <cell r="C143">
            <v>60393</v>
          </cell>
        </row>
        <row r="144">
          <cell r="C144"/>
        </row>
        <row r="145">
          <cell r="C145"/>
        </row>
        <row r="146">
          <cell r="C146"/>
        </row>
        <row r="147">
          <cell r="C147"/>
        </row>
        <row r="148">
          <cell r="C148"/>
        </row>
        <row r="149">
          <cell r="C149"/>
        </row>
        <row r="150">
          <cell r="C150"/>
        </row>
        <row r="151">
          <cell r="C151"/>
        </row>
        <row r="152">
          <cell r="C152"/>
        </row>
        <row r="154">
          <cell r="C154">
            <v>1677</v>
          </cell>
        </row>
        <row r="155">
          <cell r="C155"/>
        </row>
        <row r="156">
          <cell r="C156">
            <v>1677</v>
          </cell>
        </row>
        <row r="157">
          <cell r="C157"/>
        </row>
        <row r="158">
          <cell r="C158"/>
        </row>
        <row r="159">
          <cell r="C159"/>
        </row>
        <row r="160">
          <cell r="C160"/>
        </row>
        <row r="161">
          <cell r="C161">
            <v>4182</v>
          </cell>
        </row>
        <row r="162">
          <cell r="C162"/>
        </row>
        <row r="163">
          <cell r="C163"/>
        </row>
        <row r="164">
          <cell r="C164"/>
        </row>
        <row r="165">
          <cell r="C165"/>
        </row>
        <row r="166">
          <cell r="C166"/>
        </row>
        <row r="167">
          <cell r="C167"/>
        </row>
        <row r="168">
          <cell r="C168">
            <v>111747</v>
          </cell>
        </row>
        <row r="169">
          <cell r="C169"/>
        </row>
        <row r="170">
          <cell r="C170"/>
        </row>
        <row r="171">
          <cell r="C171">
            <v>115929</v>
          </cell>
        </row>
        <row r="172">
          <cell r="C172"/>
        </row>
      </sheetData>
      <sheetData sheetId="3"/>
      <sheetData sheetId="4">
        <row r="4">
          <cell r="C4">
            <v>2923200</v>
          </cell>
          <cell r="F4">
            <v>763973</v>
          </cell>
        </row>
        <row r="5">
          <cell r="C5">
            <v>-252310</v>
          </cell>
          <cell r="F5">
            <v>3061289</v>
          </cell>
        </row>
        <row r="6">
          <cell r="C6">
            <v>2670890</v>
          </cell>
          <cell r="F6">
            <v>1128872</v>
          </cell>
        </row>
        <row r="7">
          <cell r="C7">
            <v>5709</v>
          </cell>
          <cell r="F7">
            <v>0</v>
          </cell>
        </row>
        <row r="8">
          <cell r="C8">
            <v>300000</v>
          </cell>
          <cell r="F8">
            <v>4190161</v>
          </cell>
        </row>
        <row r="9">
          <cell r="C9">
            <v>2976599</v>
          </cell>
          <cell r="F9">
            <v>1871652</v>
          </cell>
        </row>
        <row r="10">
          <cell r="C10">
            <v>1381453</v>
          </cell>
          <cell r="F10">
            <v>2318509</v>
          </cell>
        </row>
        <row r="11">
          <cell r="C11">
            <v>4358052</v>
          </cell>
          <cell r="F11">
            <v>310633</v>
          </cell>
        </row>
        <row r="12">
          <cell r="C12">
            <v>3815868</v>
          </cell>
          <cell r="F12">
            <v>0</v>
          </cell>
        </row>
        <row r="13">
          <cell r="C13"/>
          <cell r="F13">
            <v>2007876</v>
          </cell>
        </row>
        <row r="14">
          <cell r="C14">
            <v>3042641</v>
          </cell>
          <cell r="F14">
            <v>317880</v>
          </cell>
        </row>
        <row r="15">
          <cell r="C15">
            <v>773227</v>
          </cell>
          <cell r="F15">
            <v>1689996</v>
          </cell>
        </row>
        <row r="16">
          <cell r="C16">
            <v>160273</v>
          </cell>
          <cell r="F16">
            <v>8784</v>
          </cell>
        </row>
        <row r="17">
          <cell r="C17">
            <v>69340</v>
          </cell>
          <cell r="F17">
            <v>1698780</v>
          </cell>
        </row>
        <row r="18">
          <cell r="C18">
            <v>0</v>
          </cell>
          <cell r="F18">
            <v>-554545</v>
          </cell>
        </row>
        <row r="19">
          <cell r="C19">
            <v>90933</v>
          </cell>
          <cell r="F19">
            <v>-554545</v>
          </cell>
        </row>
        <row r="20">
          <cell r="C20">
            <v>0</v>
          </cell>
          <cell r="F20">
            <v>0</v>
          </cell>
        </row>
        <row r="21">
          <cell r="C21">
            <v>2609637</v>
          </cell>
          <cell r="F21">
            <v>0</v>
          </cell>
        </row>
        <row r="22">
          <cell r="C22">
            <v>378284</v>
          </cell>
          <cell r="F22">
            <v>0</v>
          </cell>
        </row>
        <row r="23">
          <cell r="C23">
            <v>3148194</v>
          </cell>
          <cell r="F23">
            <v>2253325</v>
          </cell>
        </row>
        <row r="24">
          <cell r="C24">
            <v>1766741</v>
          </cell>
          <cell r="F24">
            <v>0</v>
          </cell>
        </row>
        <row r="25">
          <cell r="C25">
            <v>436631</v>
          </cell>
          <cell r="F25">
            <v>0</v>
          </cell>
        </row>
        <row r="26">
          <cell r="C26">
            <v>2976599</v>
          </cell>
          <cell r="F26">
            <v>2253325</v>
          </cell>
        </row>
        <row r="27">
          <cell r="C27">
            <v>4358052</v>
          </cell>
          <cell r="F27">
            <v>-563329</v>
          </cell>
        </row>
        <row r="81">
          <cell r="C81">
            <v>3061289</v>
          </cell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  <row r="87">
          <cell r="C87"/>
          <cell r="F87">
            <v>98225</v>
          </cell>
        </row>
        <row r="88">
          <cell r="C88"/>
        </row>
        <row r="89">
          <cell r="C89"/>
        </row>
        <row r="90">
          <cell r="C90"/>
        </row>
        <row r="91">
          <cell r="C91"/>
        </row>
        <row r="92">
          <cell r="C92"/>
        </row>
        <row r="93">
          <cell r="C93"/>
        </row>
        <row r="94">
          <cell r="C94"/>
        </row>
        <row r="95">
          <cell r="C95"/>
        </row>
        <row r="96">
          <cell r="C96">
            <v>292834</v>
          </cell>
        </row>
        <row r="97">
          <cell r="C97">
            <v>183753</v>
          </cell>
        </row>
        <row r="98">
          <cell r="C98">
            <v>67159</v>
          </cell>
        </row>
        <row r="99">
          <cell r="C99"/>
        </row>
        <row r="100">
          <cell r="C100">
            <v>101577</v>
          </cell>
        </row>
        <row r="101">
          <cell r="C101">
            <v>33229</v>
          </cell>
        </row>
        <row r="104">
          <cell r="C104">
            <v>11499</v>
          </cell>
        </row>
        <row r="105">
          <cell r="C105">
            <v>48817</v>
          </cell>
        </row>
        <row r="106">
          <cell r="C106">
            <v>503</v>
          </cell>
        </row>
        <row r="107">
          <cell r="C107">
            <v>19</v>
          </cell>
        </row>
        <row r="108">
          <cell r="C108">
            <v>358430</v>
          </cell>
        </row>
        <row r="111">
          <cell r="C111">
            <v>2774</v>
          </cell>
        </row>
        <row r="112">
          <cell r="C112">
            <v>161818</v>
          </cell>
        </row>
        <row r="113">
          <cell r="C113">
            <v>71266</v>
          </cell>
        </row>
        <row r="114">
          <cell r="C114">
            <v>457</v>
          </cell>
        </row>
        <row r="115">
          <cell r="C115">
            <v>238</v>
          </cell>
        </row>
        <row r="116">
          <cell r="C116">
            <v>17416</v>
          </cell>
        </row>
        <row r="118">
          <cell r="C118">
            <v>9323</v>
          </cell>
        </row>
        <row r="119">
          <cell r="C119">
            <v>9562</v>
          </cell>
        </row>
        <row r="122">
          <cell r="C122">
            <v>147</v>
          </cell>
        </row>
        <row r="124">
          <cell r="C124">
            <v>1431</v>
          </cell>
        </row>
        <row r="127">
          <cell r="C127">
            <v>22749</v>
          </cell>
        </row>
        <row r="129">
          <cell r="C129">
            <v>899</v>
          </cell>
        </row>
        <row r="130">
          <cell r="C130">
            <v>3449</v>
          </cell>
        </row>
        <row r="131">
          <cell r="C131">
            <v>60</v>
          </cell>
        </row>
        <row r="133">
          <cell r="C133">
            <v>18424</v>
          </cell>
        </row>
        <row r="134">
          <cell r="C134">
            <v>67159</v>
          </cell>
        </row>
        <row r="135">
          <cell r="C135">
            <v>6440</v>
          </cell>
        </row>
        <row r="137">
          <cell r="C137">
            <v>137832</v>
          </cell>
        </row>
        <row r="138">
          <cell r="C138">
            <v>8254</v>
          </cell>
        </row>
        <row r="139">
          <cell r="C139">
            <v>100</v>
          </cell>
        </row>
        <row r="140">
          <cell r="C140">
            <v>66034</v>
          </cell>
        </row>
        <row r="141">
          <cell r="C141">
            <v>168000</v>
          </cell>
        </row>
        <row r="143">
          <cell r="C143">
            <v>1871652</v>
          </cell>
        </row>
        <row r="150">
          <cell r="C150">
            <v>17262</v>
          </cell>
        </row>
        <row r="152">
          <cell r="C152">
            <v>15990</v>
          </cell>
        </row>
        <row r="153">
          <cell r="C153">
            <v>55238</v>
          </cell>
        </row>
        <row r="156">
          <cell r="C156">
            <v>88490</v>
          </cell>
        </row>
        <row r="161">
          <cell r="C161">
            <v>8625</v>
          </cell>
        </row>
        <row r="167">
          <cell r="C167">
            <v>3000</v>
          </cell>
        </row>
        <row r="168">
          <cell r="C168">
            <v>61920</v>
          </cell>
        </row>
        <row r="169">
          <cell r="C169">
            <v>6161</v>
          </cell>
        </row>
        <row r="171">
          <cell r="C171">
            <v>79706</v>
          </cell>
        </row>
      </sheetData>
      <sheetData sheetId="5"/>
      <sheetData sheetId="6"/>
      <sheetData sheetId="7"/>
      <sheetData sheetId="8">
        <row r="4">
          <cell r="C4">
            <v>376369</v>
          </cell>
          <cell r="F4">
            <v>20841</v>
          </cell>
        </row>
        <row r="5">
          <cell r="C5">
            <v>-246252</v>
          </cell>
          <cell r="F5">
            <v>0</v>
          </cell>
        </row>
        <row r="6">
          <cell r="C6">
            <v>130117</v>
          </cell>
          <cell r="F6">
            <v>19700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19700</v>
          </cell>
        </row>
        <row r="9">
          <cell r="C9">
            <v>130117</v>
          </cell>
          <cell r="F9">
            <v>9735</v>
          </cell>
        </row>
        <row r="10">
          <cell r="C10">
            <v>49825</v>
          </cell>
          <cell r="F10">
            <v>9965</v>
          </cell>
        </row>
        <row r="11">
          <cell r="C11">
            <v>179942</v>
          </cell>
          <cell r="F11">
            <v>0</v>
          </cell>
        </row>
        <row r="12">
          <cell r="C12">
            <v>29247</v>
          </cell>
          <cell r="F12">
            <v>0</v>
          </cell>
        </row>
        <row r="13">
          <cell r="C13">
            <v>0</v>
          </cell>
          <cell r="F13">
            <v>9965</v>
          </cell>
        </row>
        <row r="14">
          <cell r="C14">
            <v>9063</v>
          </cell>
          <cell r="F14">
            <v>655</v>
          </cell>
        </row>
        <row r="15">
          <cell r="C15">
            <v>20184</v>
          </cell>
          <cell r="F15">
            <v>9310</v>
          </cell>
        </row>
        <row r="16">
          <cell r="C16">
            <v>0</v>
          </cell>
          <cell r="F16">
            <v>2000</v>
          </cell>
        </row>
        <row r="17">
          <cell r="C17">
            <v>0</v>
          </cell>
          <cell r="F17">
            <v>11310</v>
          </cell>
        </row>
        <row r="18">
          <cell r="C18">
            <v>0</v>
          </cell>
          <cell r="F18">
            <v>-3190</v>
          </cell>
        </row>
        <row r="19">
          <cell r="C19">
            <v>0</v>
          </cell>
          <cell r="F19">
            <v>-3190</v>
          </cell>
        </row>
        <row r="20">
          <cell r="C20">
            <v>0</v>
          </cell>
          <cell r="F20">
            <v>0</v>
          </cell>
        </row>
        <row r="21">
          <cell r="C21">
            <v>145325</v>
          </cell>
          <cell r="F21">
            <v>0</v>
          </cell>
        </row>
        <row r="22">
          <cell r="C22">
            <v>14433</v>
          </cell>
          <cell r="F22">
            <v>0</v>
          </cell>
        </row>
        <row r="23">
          <cell r="C23">
            <v>159758</v>
          </cell>
          <cell r="F23">
            <v>14500</v>
          </cell>
        </row>
        <row r="24">
          <cell r="C24">
            <v>109933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130117</v>
          </cell>
          <cell r="F26">
            <v>14500</v>
          </cell>
        </row>
        <row r="27">
          <cell r="C27">
            <v>179942</v>
          </cell>
          <cell r="F27">
            <v>-5190</v>
          </cell>
        </row>
        <row r="81">
          <cell r="C81"/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  <row r="87">
          <cell r="C87"/>
        </row>
        <row r="88">
          <cell r="C88"/>
        </row>
        <row r="89">
          <cell r="C89"/>
        </row>
        <row r="90">
          <cell r="C90"/>
        </row>
        <row r="91">
          <cell r="C91"/>
        </row>
        <row r="92">
          <cell r="C92"/>
        </row>
        <row r="93">
          <cell r="C93"/>
        </row>
        <row r="94">
          <cell r="C94"/>
        </row>
        <row r="95">
          <cell r="C95"/>
        </row>
        <row r="96">
          <cell r="C96"/>
        </row>
        <row r="97">
          <cell r="C97"/>
        </row>
        <row r="98">
          <cell r="C98"/>
        </row>
        <row r="99">
          <cell r="C99"/>
        </row>
        <row r="100">
          <cell r="C100"/>
        </row>
        <row r="101">
          <cell r="C101">
            <v>75</v>
          </cell>
        </row>
        <row r="102">
          <cell r="C102"/>
        </row>
        <row r="103">
          <cell r="C103"/>
        </row>
        <row r="104">
          <cell r="C104"/>
        </row>
        <row r="105">
          <cell r="C105"/>
        </row>
        <row r="106">
          <cell r="C106"/>
        </row>
        <row r="107">
          <cell r="C107"/>
        </row>
        <row r="108">
          <cell r="C108"/>
        </row>
        <row r="109">
          <cell r="C109"/>
        </row>
        <row r="110">
          <cell r="C110"/>
        </row>
        <row r="111">
          <cell r="C111"/>
        </row>
        <row r="112">
          <cell r="C112"/>
        </row>
        <row r="113">
          <cell r="C113"/>
        </row>
        <row r="114">
          <cell r="C114"/>
        </row>
        <row r="115">
          <cell r="C115"/>
        </row>
        <row r="116">
          <cell r="C116"/>
        </row>
        <row r="117">
          <cell r="C117"/>
        </row>
        <row r="118">
          <cell r="C118"/>
        </row>
        <row r="120">
          <cell r="C120">
            <v>415</v>
          </cell>
        </row>
        <row r="121">
          <cell r="C121"/>
        </row>
        <row r="122">
          <cell r="C122"/>
        </row>
        <row r="123">
          <cell r="C123"/>
        </row>
        <row r="124">
          <cell r="C124"/>
        </row>
        <row r="125">
          <cell r="C125">
            <v>4260</v>
          </cell>
        </row>
        <row r="126">
          <cell r="C126"/>
        </row>
        <row r="127">
          <cell r="C127"/>
        </row>
        <row r="128">
          <cell r="C128"/>
        </row>
        <row r="129">
          <cell r="C129"/>
        </row>
        <row r="130">
          <cell r="C130"/>
        </row>
        <row r="131">
          <cell r="C131"/>
        </row>
        <row r="132">
          <cell r="C132"/>
        </row>
        <row r="133">
          <cell r="C133"/>
        </row>
        <row r="134">
          <cell r="C134"/>
        </row>
        <row r="135">
          <cell r="C135"/>
        </row>
        <row r="136">
          <cell r="C136"/>
        </row>
        <row r="137">
          <cell r="C137"/>
        </row>
        <row r="138">
          <cell r="C138">
            <v>10</v>
          </cell>
        </row>
        <row r="139">
          <cell r="C139"/>
        </row>
        <row r="141">
          <cell r="C141">
            <v>150</v>
          </cell>
        </row>
        <row r="142">
          <cell r="C142"/>
        </row>
        <row r="143">
          <cell r="C143"/>
        </row>
        <row r="144">
          <cell r="C144">
            <v>9735</v>
          </cell>
        </row>
        <row r="145">
          <cell r="C145"/>
        </row>
        <row r="146">
          <cell r="C146"/>
        </row>
        <row r="147">
          <cell r="C147"/>
        </row>
        <row r="148">
          <cell r="C148"/>
        </row>
        <row r="149">
          <cell r="C149"/>
        </row>
        <row r="150">
          <cell r="C150"/>
        </row>
        <row r="151">
          <cell r="C151"/>
        </row>
        <row r="152">
          <cell r="C152"/>
        </row>
        <row r="153">
          <cell r="C153">
            <v>2000</v>
          </cell>
        </row>
        <row r="154">
          <cell r="C154"/>
        </row>
        <row r="155">
          <cell r="C155"/>
        </row>
        <row r="156">
          <cell r="C156">
            <v>2000</v>
          </cell>
        </row>
        <row r="157">
          <cell r="C157"/>
        </row>
        <row r="158">
          <cell r="C158"/>
        </row>
        <row r="159">
          <cell r="C159"/>
        </row>
        <row r="160">
          <cell r="C160"/>
        </row>
        <row r="161">
          <cell r="C161"/>
        </row>
        <row r="162">
          <cell r="C162"/>
        </row>
        <row r="163">
          <cell r="C163"/>
        </row>
        <row r="164">
          <cell r="C164"/>
        </row>
        <row r="165">
          <cell r="C165"/>
        </row>
        <row r="166">
          <cell r="C166"/>
        </row>
        <row r="167">
          <cell r="C167"/>
        </row>
        <row r="168">
          <cell r="C168"/>
        </row>
        <row r="169">
          <cell r="C169"/>
        </row>
        <row r="170">
          <cell r="C170"/>
        </row>
        <row r="171">
          <cell r="C171"/>
        </row>
      </sheetData>
      <sheetData sheetId="9"/>
      <sheetData sheetId="10">
        <row r="4">
          <cell r="C4">
            <v>2000000</v>
          </cell>
          <cell r="F4">
            <v>265979</v>
          </cell>
        </row>
        <row r="5">
          <cell r="C5">
            <v>8412697</v>
          </cell>
          <cell r="F5">
            <v>0</v>
          </cell>
        </row>
        <row r="6">
          <cell r="C6">
            <v>10412697</v>
          </cell>
          <cell r="F6">
            <v>5298007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5298007</v>
          </cell>
        </row>
        <row r="9">
          <cell r="C9">
            <v>10412697</v>
          </cell>
          <cell r="F9">
            <v>167611</v>
          </cell>
        </row>
        <row r="10">
          <cell r="C10">
            <v>7878960</v>
          </cell>
          <cell r="F10">
            <v>5130396</v>
          </cell>
        </row>
        <row r="11">
          <cell r="C11">
            <v>18291657</v>
          </cell>
          <cell r="F11">
            <v>578363</v>
          </cell>
        </row>
        <row r="12">
          <cell r="C12">
            <v>404861</v>
          </cell>
          <cell r="F12">
            <v>0</v>
          </cell>
        </row>
        <row r="13">
          <cell r="C13">
            <v>0</v>
          </cell>
          <cell r="F13">
            <v>4552033</v>
          </cell>
        </row>
        <row r="14">
          <cell r="C14">
            <v>152569</v>
          </cell>
          <cell r="F14">
            <v>15932</v>
          </cell>
        </row>
        <row r="15">
          <cell r="C15">
            <v>252292</v>
          </cell>
          <cell r="F15">
            <v>4536101</v>
          </cell>
        </row>
        <row r="16">
          <cell r="C16">
            <v>0</v>
          </cell>
          <cell r="F16">
            <v>-27861</v>
          </cell>
        </row>
        <row r="17">
          <cell r="C17">
            <v>0</v>
          </cell>
          <cell r="F17">
            <v>4508240</v>
          </cell>
        </row>
        <row r="18">
          <cell r="C18">
            <v>0</v>
          </cell>
          <cell r="F18">
            <v>4731283</v>
          </cell>
        </row>
        <row r="19">
          <cell r="C19">
            <v>0</v>
          </cell>
          <cell r="F19">
            <v>4731283</v>
          </cell>
        </row>
        <row r="20">
          <cell r="C20">
            <v>0</v>
          </cell>
          <cell r="F20">
            <v>0</v>
          </cell>
        </row>
        <row r="21">
          <cell r="C21">
            <v>15304349</v>
          </cell>
          <cell r="F21">
            <v>0</v>
          </cell>
        </row>
        <row r="22">
          <cell r="C22">
            <v>2611705</v>
          </cell>
          <cell r="F22">
            <v>0</v>
          </cell>
        </row>
        <row r="23">
          <cell r="C23">
            <v>17916054</v>
          </cell>
          <cell r="F23">
            <v>362400</v>
          </cell>
        </row>
        <row r="24">
          <cell r="C24">
            <v>10037094</v>
          </cell>
          <cell r="F24">
            <v>-585443</v>
          </cell>
        </row>
        <row r="25">
          <cell r="C25">
            <v>123311</v>
          </cell>
          <cell r="F25">
            <v>0</v>
          </cell>
        </row>
        <row r="26">
          <cell r="C26">
            <v>10412697</v>
          </cell>
          <cell r="F26">
            <v>362400</v>
          </cell>
        </row>
        <row r="27">
          <cell r="C27">
            <v>18291657</v>
          </cell>
          <cell r="F27">
            <v>4173701</v>
          </cell>
        </row>
        <row r="81">
          <cell r="C81"/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  <row r="87">
          <cell r="C87"/>
        </row>
        <row r="88">
          <cell r="C88"/>
        </row>
        <row r="89">
          <cell r="C89"/>
        </row>
        <row r="90">
          <cell r="C90"/>
        </row>
        <row r="91">
          <cell r="C91">
            <v>585443</v>
          </cell>
        </row>
        <row r="92">
          <cell r="C92"/>
        </row>
        <row r="93">
          <cell r="C93"/>
        </row>
        <row r="94">
          <cell r="C94"/>
        </row>
        <row r="95">
          <cell r="C95"/>
        </row>
        <row r="96">
          <cell r="C96"/>
        </row>
        <row r="97">
          <cell r="C97">
            <v>4048</v>
          </cell>
        </row>
        <row r="98">
          <cell r="C98">
            <v>2107</v>
          </cell>
        </row>
        <row r="99">
          <cell r="C99"/>
        </row>
        <row r="100">
          <cell r="C100">
            <v>52</v>
          </cell>
        </row>
        <row r="101">
          <cell r="C101">
            <v>1893</v>
          </cell>
        </row>
        <row r="114">
          <cell r="C114">
            <v>1957</v>
          </cell>
        </row>
        <row r="116">
          <cell r="C116">
            <v>185</v>
          </cell>
        </row>
        <row r="118">
          <cell r="C118">
            <v>858</v>
          </cell>
        </row>
        <row r="119">
          <cell r="C119">
            <v>1446</v>
          </cell>
        </row>
        <row r="120">
          <cell r="C120">
            <v>2047</v>
          </cell>
        </row>
        <row r="127">
          <cell r="C127">
            <v>3750</v>
          </cell>
        </row>
        <row r="133">
          <cell r="C133">
            <v>3000</v>
          </cell>
        </row>
        <row r="134">
          <cell r="C134">
            <v>1905</v>
          </cell>
        </row>
        <row r="135">
          <cell r="C135">
            <v>250</v>
          </cell>
        </row>
        <row r="138">
          <cell r="C138">
            <v>8375</v>
          </cell>
        </row>
        <row r="141">
          <cell r="C141">
            <v>130703</v>
          </cell>
        </row>
        <row r="144">
          <cell r="C144">
            <v>167611</v>
          </cell>
        </row>
        <row r="155">
          <cell r="C155">
            <v>29000</v>
          </cell>
        </row>
        <row r="156">
          <cell r="C156">
            <v>29729</v>
          </cell>
        </row>
        <row r="161">
          <cell r="C161">
            <v>31383</v>
          </cell>
        </row>
        <row r="167">
          <cell r="C167">
            <v>300</v>
          </cell>
        </row>
        <row r="168">
          <cell r="C168">
            <v>1898</v>
          </cell>
        </row>
        <row r="169">
          <cell r="C169">
            <v>24009</v>
          </cell>
        </row>
        <row r="171">
          <cell r="C171">
            <v>57590</v>
          </cell>
        </row>
      </sheetData>
      <sheetData sheetId="11"/>
      <sheetData sheetId="12">
        <row r="4">
          <cell r="C4">
            <v>1734600</v>
          </cell>
          <cell r="F4">
            <v>50</v>
          </cell>
        </row>
        <row r="5">
          <cell r="C5">
            <v>-2825895</v>
          </cell>
          <cell r="F5">
            <v>0</v>
          </cell>
        </row>
        <row r="6">
          <cell r="C6">
            <v>-1091295</v>
          </cell>
          <cell r="F6">
            <v>0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-1091295</v>
          </cell>
          <cell r="F9">
            <v>30799</v>
          </cell>
        </row>
        <row r="10">
          <cell r="C10">
            <v>2486239</v>
          </cell>
          <cell r="F10">
            <v>-30799</v>
          </cell>
        </row>
        <row r="11">
          <cell r="C11">
            <v>1394944</v>
          </cell>
          <cell r="F11">
            <v>500</v>
          </cell>
        </row>
        <row r="12">
          <cell r="C12">
            <v>38904</v>
          </cell>
          <cell r="F12">
            <v>0</v>
          </cell>
        </row>
        <row r="13">
          <cell r="C13">
            <v>0</v>
          </cell>
          <cell r="F13">
            <v>-31299</v>
          </cell>
        </row>
        <row r="14">
          <cell r="C14">
            <v>16731</v>
          </cell>
          <cell r="F14">
            <v>1612</v>
          </cell>
        </row>
        <row r="15">
          <cell r="C15">
            <v>22173</v>
          </cell>
          <cell r="F15">
            <v>-32911</v>
          </cell>
        </row>
        <row r="16">
          <cell r="C16">
            <v>0</v>
          </cell>
          <cell r="F16">
            <v>-50977</v>
          </cell>
        </row>
        <row r="17">
          <cell r="C17">
            <v>0</v>
          </cell>
          <cell r="F17">
            <v>-83888</v>
          </cell>
        </row>
        <row r="18">
          <cell r="C18">
            <v>0</v>
          </cell>
          <cell r="F18">
            <v>-134604</v>
          </cell>
        </row>
        <row r="19">
          <cell r="C19">
            <v>0</v>
          </cell>
          <cell r="F19">
            <v>-134604</v>
          </cell>
        </row>
        <row r="20">
          <cell r="C20">
            <v>0</v>
          </cell>
          <cell r="F20">
            <v>0</v>
          </cell>
        </row>
        <row r="21">
          <cell r="C21">
            <v>1216094</v>
          </cell>
          <cell r="F21">
            <v>0</v>
          </cell>
        </row>
        <row r="22">
          <cell r="C22">
            <v>96933</v>
          </cell>
          <cell r="F22">
            <v>0</v>
          </cell>
        </row>
        <row r="23">
          <cell r="C23">
            <v>1313027</v>
          </cell>
          <cell r="F23">
            <v>50716</v>
          </cell>
        </row>
        <row r="24">
          <cell r="C24">
            <v>-1173212</v>
          </cell>
          <cell r="F24">
            <v>0</v>
          </cell>
        </row>
        <row r="25">
          <cell r="C25">
            <v>59744</v>
          </cell>
          <cell r="F25">
            <v>0</v>
          </cell>
        </row>
        <row r="26">
          <cell r="C26">
            <v>-1091295</v>
          </cell>
          <cell r="F26">
            <v>50716</v>
          </cell>
        </row>
        <row r="27">
          <cell r="C27">
            <v>1394944</v>
          </cell>
          <cell r="F27">
            <v>-83627</v>
          </cell>
        </row>
        <row r="81">
          <cell r="C81"/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  <row r="87">
          <cell r="C87"/>
        </row>
        <row r="88">
          <cell r="C88"/>
        </row>
        <row r="89">
          <cell r="C89"/>
        </row>
        <row r="90">
          <cell r="C90"/>
        </row>
        <row r="91">
          <cell r="C91"/>
        </row>
        <row r="92">
          <cell r="C92"/>
        </row>
        <row r="93">
          <cell r="C93"/>
        </row>
        <row r="94">
          <cell r="C94"/>
        </row>
        <row r="95">
          <cell r="C95"/>
        </row>
        <row r="96">
          <cell r="C96"/>
        </row>
        <row r="97">
          <cell r="C97"/>
        </row>
        <row r="98">
          <cell r="C98"/>
        </row>
        <row r="99">
          <cell r="C99">
            <v>389</v>
          </cell>
        </row>
        <row r="100">
          <cell r="C100">
            <v>594</v>
          </cell>
        </row>
        <row r="101">
          <cell r="C101"/>
        </row>
        <row r="102">
          <cell r="C102"/>
        </row>
        <row r="103">
          <cell r="C103"/>
        </row>
        <row r="104">
          <cell r="C104"/>
        </row>
        <row r="105">
          <cell r="C105"/>
        </row>
        <row r="106">
          <cell r="C106"/>
        </row>
        <row r="107">
          <cell r="C107">
            <v>8488</v>
          </cell>
        </row>
        <row r="108">
          <cell r="C108">
            <v>2627</v>
          </cell>
        </row>
        <row r="109">
          <cell r="C109"/>
        </row>
        <row r="110">
          <cell r="C110"/>
        </row>
        <row r="111">
          <cell r="C111"/>
        </row>
        <row r="112">
          <cell r="C112"/>
        </row>
        <row r="113">
          <cell r="C113"/>
        </row>
        <row r="114">
          <cell r="C114"/>
        </row>
        <row r="115">
          <cell r="C115"/>
        </row>
        <row r="116">
          <cell r="C116"/>
        </row>
        <row r="117">
          <cell r="C117"/>
        </row>
        <row r="118">
          <cell r="C118"/>
        </row>
        <row r="119">
          <cell r="C119"/>
        </row>
        <row r="120">
          <cell r="C120"/>
        </row>
        <row r="121">
          <cell r="C121"/>
        </row>
        <row r="122">
          <cell r="C122"/>
        </row>
        <row r="123">
          <cell r="C123"/>
        </row>
        <row r="124">
          <cell r="C124"/>
        </row>
        <row r="125">
          <cell r="C125"/>
        </row>
        <row r="126">
          <cell r="C126"/>
        </row>
        <row r="127">
          <cell r="C127">
            <v>1208</v>
          </cell>
        </row>
        <row r="128">
          <cell r="C128"/>
        </row>
        <row r="129">
          <cell r="C129"/>
        </row>
        <row r="130">
          <cell r="C130">
            <v>640</v>
          </cell>
        </row>
        <row r="131">
          <cell r="C131"/>
        </row>
        <row r="132">
          <cell r="C132"/>
        </row>
        <row r="133">
          <cell r="C133">
            <v>3000</v>
          </cell>
        </row>
        <row r="134">
          <cell r="C134"/>
        </row>
        <row r="135">
          <cell r="C135"/>
        </row>
        <row r="136">
          <cell r="C136"/>
        </row>
        <row r="137">
          <cell r="C137">
            <v>4000</v>
          </cell>
        </row>
        <row r="138">
          <cell r="C138">
            <v>125</v>
          </cell>
        </row>
        <row r="139">
          <cell r="C139"/>
        </row>
        <row r="140">
          <cell r="C140">
            <v>9728</v>
          </cell>
        </row>
        <row r="141">
          <cell r="C141"/>
        </row>
        <row r="142">
          <cell r="C142"/>
        </row>
        <row r="143">
          <cell r="C143">
            <v>30799</v>
          </cell>
        </row>
        <row r="144">
          <cell r="C144"/>
        </row>
        <row r="145">
          <cell r="C145"/>
        </row>
        <row r="146">
          <cell r="C146"/>
        </row>
        <row r="147">
          <cell r="C147"/>
        </row>
        <row r="148">
          <cell r="C148">
            <v>33662</v>
          </cell>
        </row>
        <row r="149">
          <cell r="C149"/>
        </row>
        <row r="150">
          <cell r="C150"/>
        </row>
        <row r="151">
          <cell r="C151"/>
        </row>
        <row r="152">
          <cell r="C152">
            <v>18</v>
          </cell>
        </row>
        <row r="153">
          <cell r="C153">
            <v>7080</v>
          </cell>
        </row>
        <row r="154">
          <cell r="C154"/>
        </row>
        <row r="155">
          <cell r="C155"/>
        </row>
        <row r="156">
          <cell r="C156">
            <v>40760</v>
          </cell>
        </row>
        <row r="157">
          <cell r="C157"/>
        </row>
        <row r="158">
          <cell r="C158"/>
        </row>
        <row r="159">
          <cell r="C159"/>
        </row>
        <row r="160">
          <cell r="C160"/>
        </row>
        <row r="161">
          <cell r="C161"/>
        </row>
        <row r="162">
          <cell r="C162"/>
        </row>
        <row r="163">
          <cell r="C163"/>
        </row>
        <row r="164">
          <cell r="C164"/>
        </row>
        <row r="165">
          <cell r="C165"/>
        </row>
        <row r="166">
          <cell r="C166"/>
        </row>
        <row r="167">
          <cell r="C167"/>
        </row>
        <row r="168">
          <cell r="C168">
            <v>91737</v>
          </cell>
        </row>
        <row r="169">
          <cell r="C169"/>
        </row>
        <row r="170">
          <cell r="C170"/>
        </row>
        <row r="171">
          <cell r="C171">
            <v>91737</v>
          </cell>
        </row>
      </sheetData>
      <sheetData sheetId="13"/>
      <sheetData sheetId="14">
        <row r="4">
          <cell r="C4">
            <v>3500000</v>
          </cell>
          <cell r="F4">
            <v>2419019</v>
          </cell>
        </row>
        <row r="5">
          <cell r="C5">
            <v>5741684</v>
          </cell>
          <cell r="F5">
            <v>1143792</v>
          </cell>
        </row>
        <row r="6">
          <cell r="C6">
            <v>9241684</v>
          </cell>
          <cell r="F6">
            <v>520449</v>
          </cell>
        </row>
        <row r="7">
          <cell r="C7">
            <v>521</v>
          </cell>
          <cell r="F7">
            <v>0</v>
          </cell>
        </row>
        <row r="8">
          <cell r="C8">
            <v>0</v>
          </cell>
          <cell r="F8">
            <v>1664241</v>
          </cell>
        </row>
        <row r="9">
          <cell r="C9">
            <v>9242205</v>
          </cell>
          <cell r="F9">
            <v>1332001</v>
          </cell>
        </row>
        <row r="10">
          <cell r="C10">
            <v>31633279</v>
          </cell>
          <cell r="F10">
            <v>332240</v>
          </cell>
        </row>
        <row r="11">
          <cell r="C11">
            <v>40875484</v>
          </cell>
          <cell r="F11">
            <v>180916</v>
          </cell>
        </row>
        <row r="12">
          <cell r="C12">
            <v>3823619</v>
          </cell>
          <cell r="F12">
            <v>0</v>
          </cell>
        </row>
        <row r="13">
          <cell r="C13">
            <v>0</v>
          </cell>
          <cell r="F13">
            <v>151324</v>
          </cell>
        </row>
        <row r="14">
          <cell r="C14">
            <v>1492165</v>
          </cell>
          <cell r="F14">
            <v>95871</v>
          </cell>
        </row>
        <row r="15">
          <cell r="C15">
            <v>2331454</v>
          </cell>
          <cell r="F15">
            <v>55453</v>
          </cell>
        </row>
        <row r="16">
          <cell r="C16">
            <v>288867</v>
          </cell>
          <cell r="F16">
            <v>1116232</v>
          </cell>
        </row>
        <row r="17">
          <cell r="C17">
            <v>173830</v>
          </cell>
          <cell r="F17">
            <v>1171685</v>
          </cell>
        </row>
        <row r="18">
          <cell r="C18">
            <v>0</v>
          </cell>
          <cell r="F18">
            <v>-1261693</v>
          </cell>
        </row>
        <row r="19">
          <cell r="C19">
            <v>115037</v>
          </cell>
          <cell r="F19">
            <v>-1261693</v>
          </cell>
        </row>
        <row r="20">
          <cell r="C20">
            <v>0</v>
          </cell>
          <cell r="F20">
            <v>0</v>
          </cell>
        </row>
        <row r="21">
          <cell r="C21">
            <v>38137188</v>
          </cell>
          <cell r="F21">
            <v>0</v>
          </cell>
        </row>
        <row r="22">
          <cell r="C22">
            <v>115336</v>
          </cell>
          <cell r="F22">
            <v>0</v>
          </cell>
        </row>
        <row r="23">
          <cell r="C23">
            <v>38541391</v>
          </cell>
          <cell r="F23">
            <v>2321908</v>
          </cell>
        </row>
        <row r="24">
          <cell r="C24">
            <v>6908112</v>
          </cell>
          <cell r="F24">
            <v>111470</v>
          </cell>
        </row>
        <row r="25">
          <cell r="C25">
            <v>2639</v>
          </cell>
          <cell r="F25">
            <v>0</v>
          </cell>
        </row>
        <row r="26">
          <cell r="C26">
            <v>9242205</v>
          </cell>
          <cell r="F26">
            <v>2321908</v>
          </cell>
        </row>
        <row r="27">
          <cell r="C27">
            <v>40875484</v>
          </cell>
          <cell r="F27">
            <v>-2266455</v>
          </cell>
        </row>
        <row r="81">
          <cell r="C81">
            <v>1143792</v>
          </cell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  <row r="87">
          <cell r="C87"/>
        </row>
        <row r="88">
          <cell r="C88"/>
        </row>
        <row r="89">
          <cell r="C89"/>
        </row>
        <row r="90">
          <cell r="C90"/>
        </row>
        <row r="91">
          <cell r="C91"/>
        </row>
        <row r="92">
          <cell r="C92">
            <v>111470</v>
          </cell>
        </row>
        <row r="94">
          <cell r="C94"/>
        </row>
        <row r="95">
          <cell r="C95"/>
        </row>
        <row r="96">
          <cell r="C96">
            <v>81512</v>
          </cell>
        </row>
        <row r="97">
          <cell r="C97">
            <v>354835</v>
          </cell>
        </row>
        <row r="98">
          <cell r="C98">
            <v>7584</v>
          </cell>
        </row>
        <row r="99">
          <cell r="C99"/>
        </row>
        <row r="100">
          <cell r="C100">
            <v>10255</v>
          </cell>
        </row>
        <row r="101">
          <cell r="C101">
            <v>1589</v>
          </cell>
        </row>
        <row r="102">
          <cell r="C102"/>
        </row>
        <row r="103">
          <cell r="C103"/>
        </row>
        <row r="104">
          <cell r="C104"/>
        </row>
        <row r="105">
          <cell r="C105">
            <v>3847</v>
          </cell>
        </row>
        <row r="106">
          <cell r="C106"/>
        </row>
        <row r="107">
          <cell r="C107"/>
        </row>
        <row r="108">
          <cell r="C108">
            <v>442185</v>
          </cell>
        </row>
        <row r="109">
          <cell r="C109"/>
        </row>
        <row r="110">
          <cell r="C110"/>
        </row>
        <row r="111">
          <cell r="C111"/>
        </row>
        <row r="112">
          <cell r="C112">
            <v>6827</v>
          </cell>
        </row>
        <row r="113">
          <cell r="C113">
            <v>66303</v>
          </cell>
        </row>
        <row r="114">
          <cell r="C114">
            <v>6993</v>
          </cell>
        </row>
        <row r="115">
          <cell r="C115"/>
        </row>
        <row r="116">
          <cell r="C116">
            <v>7205</v>
          </cell>
        </row>
        <row r="117">
          <cell r="C117">
            <v>3100</v>
          </cell>
        </row>
        <row r="118">
          <cell r="C118"/>
        </row>
        <row r="119">
          <cell r="C119">
            <v>3021</v>
          </cell>
        </row>
        <row r="120">
          <cell r="C120">
            <v>108</v>
          </cell>
        </row>
        <row r="121">
          <cell r="C121"/>
        </row>
        <row r="122">
          <cell r="C122"/>
        </row>
        <row r="123">
          <cell r="C123"/>
        </row>
        <row r="124">
          <cell r="C124">
            <v>10036</v>
          </cell>
        </row>
        <row r="125">
          <cell r="C125"/>
        </row>
        <row r="126">
          <cell r="C126"/>
        </row>
        <row r="127">
          <cell r="C127">
            <v>7140</v>
          </cell>
        </row>
        <row r="128">
          <cell r="C128"/>
        </row>
        <row r="129">
          <cell r="C129"/>
        </row>
        <row r="130">
          <cell r="C130">
            <v>10200</v>
          </cell>
        </row>
        <row r="131">
          <cell r="C131"/>
        </row>
        <row r="132">
          <cell r="C132"/>
        </row>
        <row r="133">
          <cell r="C133">
            <v>3000</v>
          </cell>
        </row>
        <row r="134">
          <cell r="C134">
            <v>22407</v>
          </cell>
        </row>
        <row r="135">
          <cell r="C135">
            <v>325</v>
          </cell>
        </row>
        <row r="136">
          <cell r="C136"/>
        </row>
        <row r="137">
          <cell r="C137">
            <v>29060</v>
          </cell>
        </row>
        <row r="138">
          <cell r="C138">
            <v>43727</v>
          </cell>
        </row>
        <row r="139">
          <cell r="C139">
            <v>50</v>
          </cell>
        </row>
        <row r="140">
          <cell r="C140">
            <v>43192</v>
          </cell>
        </row>
        <row r="141">
          <cell r="C141">
            <v>167500</v>
          </cell>
        </row>
        <row r="142">
          <cell r="C142"/>
        </row>
        <row r="143">
          <cell r="C143">
            <v>1332001</v>
          </cell>
        </row>
        <row r="144">
          <cell r="C144"/>
        </row>
        <row r="145">
          <cell r="C145"/>
        </row>
        <row r="146">
          <cell r="C146"/>
        </row>
        <row r="147">
          <cell r="C147"/>
        </row>
        <row r="148">
          <cell r="C148"/>
        </row>
        <row r="149">
          <cell r="C149"/>
        </row>
        <row r="150">
          <cell r="C150"/>
        </row>
        <row r="151">
          <cell r="C151"/>
        </row>
        <row r="152">
          <cell r="C152">
            <v>1100000</v>
          </cell>
        </row>
        <row r="153">
          <cell r="C153">
            <v>57632</v>
          </cell>
        </row>
        <row r="154">
          <cell r="C154"/>
        </row>
        <row r="155">
          <cell r="C155"/>
        </row>
        <row r="156">
          <cell r="C156">
            <v>1157632</v>
          </cell>
        </row>
        <row r="157">
          <cell r="C157"/>
        </row>
        <row r="158">
          <cell r="C158"/>
        </row>
        <row r="159">
          <cell r="C159"/>
        </row>
        <row r="160">
          <cell r="C160"/>
        </row>
        <row r="161">
          <cell r="C161">
            <v>4830</v>
          </cell>
        </row>
        <row r="162">
          <cell r="C162"/>
        </row>
        <row r="163">
          <cell r="C163"/>
        </row>
        <row r="164">
          <cell r="C164"/>
        </row>
        <row r="165">
          <cell r="C165"/>
        </row>
        <row r="166">
          <cell r="C166"/>
        </row>
        <row r="167">
          <cell r="C167"/>
        </row>
        <row r="168">
          <cell r="C168">
            <v>29445</v>
          </cell>
        </row>
        <row r="169">
          <cell r="C169">
            <v>7125</v>
          </cell>
        </row>
        <row r="170">
          <cell r="C170"/>
        </row>
        <row r="171">
          <cell r="C171">
            <v>41400</v>
          </cell>
        </row>
      </sheetData>
      <sheetData sheetId="15"/>
      <sheetData sheetId="16">
        <row r="4">
          <cell r="C4">
            <v>6253175</v>
          </cell>
          <cell r="F4">
            <v>4473230</v>
          </cell>
        </row>
        <row r="5">
          <cell r="C5">
            <v>11501560</v>
          </cell>
          <cell r="F5">
            <v>894655</v>
          </cell>
        </row>
        <row r="6">
          <cell r="C6">
            <v>17754735</v>
          </cell>
          <cell r="F6">
            <v>2114123</v>
          </cell>
        </row>
        <row r="7">
          <cell r="C7">
            <v>92875</v>
          </cell>
          <cell r="F7">
            <v>0</v>
          </cell>
        </row>
        <row r="8">
          <cell r="C8">
            <v>0</v>
          </cell>
          <cell r="F8">
            <v>3008778</v>
          </cell>
        </row>
        <row r="9">
          <cell r="C9">
            <v>17847610</v>
          </cell>
          <cell r="F9">
            <v>164830</v>
          </cell>
        </row>
        <row r="10">
          <cell r="C10">
            <v>630113</v>
          </cell>
          <cell r="F10">
            <v>2843948</v>
          </cell>
        </row>
        <row r="11">
          <cell r="C11">
            <v>18477723</v>
          </cell>
          <cell r="F11">
            <v>140960</v>
          </cell>
        </row>
        <row r="12">
          <cell r="C12">
            <v>3382525</v>
          </cell>
          <cell r="F12">
            <v>0</v>
          </cell>
        </row>
        <row r="13">
          <cell r="C13">
            <v>1578000</v>
          </cell>
          <cell r="F13">
            <v>2702988</v>
          </cell>
        </row>
        <row r="14">
          <cell r="C14">
            <v>634581</v>
          </cell>
          <cell r="F14">
            <v>168211</v>
          </cell>
        </row>
        <row r="15">
          <cell r="C15">
            <v>4325944</v>
          </cell>
          <cell r="F15">
            <v>2534777</v>
          </cell>
        </row>
        <row r="16">
          <cell r="C16">
            <v>0</v>
          </cell>
          <cell r="F16">
            <v>90576</v>
          </cell>
        </row>
        <row r="17">
          <cell r="C17">
            <v>0</v>
          </cell>
          <cell r="F17">
            <v>2625353</v>
          </cell>
        </row>
        <row r="18">
          <cell r="C18">
            <v>0</v>
          </cell>
          <cell r="F18">
            <v>2165549</v>
          </cell>
        </row>
        <row r="19">
          <cell r="C19">
            <v>0</v>
          </cell>
          <cell r="F19">
            <v>2165549</v>
          </cell>
        </row>
        <row r="20">
          <cell r="C20">
            <v>0</v>
          </cell>
          <cell r="F20">
            <v>0</v>
          </cell>
        </row>
        <row r="21">
          <cell r="C21">
            <v>5840292</v>
          </cell>
          <cell r="F21">
            <v>0</v>
          </cell>
        </row>
        <row r="22">
          <cell r="C22">
            <v>7661215</v>
          </cell>
          <cell r="F22">
            <v>0</v>
          </cell>
        </row>
        <row r="23">
          <cell r="C23">
            <v>13501507</v>
          </cell>
          <cell r="F23">
            <v>459804</v>
          </cell>
        </row>
        <row r="24">
          <cell r="C24">
            <v>12871394</v>
          </cell>
          <cell r="F24">
            <v>0</v>
          </cell>
        </row>
        <row r="25">
          <cell r="C25">
            <v>650272</v>
          </cell>
          <cell r="F25">
            <v>0</v>
          </cell>
        </row>
        <row r="26">
          <cell r="C26">
            <v>17847610</v>
          </cell>
          <cell r="F26">
            <v>459804</v>
          </cell>
        </row>
        <row r="27">
          <cell r="C27">
            <v>18477723</v>
          </cell>
          <cell r="F27">
            <v>2074973</v>
          </cell>
        </row>
        <row r="30">
          <cell r="G30"/>
          <cell r="H30"/>
          <cell r="I30"/>
          <cell r="J30"/>
          <cell r="K30"/>
          <cell r="L30"/>
          <cell r="M30"/>
          <cell r="N30"/>
        </row>
        <row r="31">
          <cell r="G31"/>
          <cell r="H31"/>
          <cell r="I31"/>
          <cell r="J31"/>
          <cell r="K31"/>
          <cell r="L31"/>
          <cell r="M31"/>
          <cell r="N31"/>
        </row>
        <row r="32">
          <cell r="G32"/>
          <cell r="H32"/>
          <cell r="I32"/>
          <cell r="J32"/>
          <cell r="K32"/>
          <cell r="L32"/>
          <cell r="M32"/>
          <cell r="N32"/>
        </row>
        <row r="81">
          <cell r="C81"/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  <row r="87">
          <cell r="C87"/>
        </row>
        <row r="88">
          <cell r="C88"/>
        </row>
        <row r="89">
          <cell r="C89"/>
        </row>
        <row r="90">
          <cell r="C90"/>
        </row>
        <row r="91">
          <cell r="C91"/>
        </row>
        <row r="92">
          <cell r="C92"/>
        </row>
        <row r="93">
          <cell r="C93"/>
        </row>
        <row r="94">
          <cell r="C94"/>
        </row>
        <row r="95">
          <cell r="C95"/>
        </row>
        <row r="96">
          <cell r="C96"/>
        </row>
        <row r="97">
          <cell r="C97">
            <v>7766</v>
          </cell>
        </row>
        <row r="98">
          <cell r="C98"/>
        </row>
        <row r="99">
          <cell r="C99"/>
        </row>
        <row r="100">
          <cell r="C100">
            <v>20961</v>
          </cell>
        </row>
        <row r="101">
          <cell r="C101">
            <v>1382</v>
          </cell>
        </row>
        <row r="102">
          <cell r="C102"/>
        </row>
        <row r="103">
          <cell r="C103"/>
        </row>
        <row r="104">
          <cell r="C104"/>
        </row>
        <row r="105">
          <cell r="C105"/>
        </row>
        <row r="106">
          <cell r="C106"/>
        </row>
        <row r="107">
          <cell r="C107">
            <v>9872</v>
          </cell>
        </row>
        <row r="108">
          <cell r="C108">
            <v>18310</v>
          </cell>
        </row>
        <row r="109">
          <cell r="C109"/>
        </row>
        <row r="110">
          <cell r="C110"/>
        </row>
        <row r="111">
          <cell r="C111"/>
        </row>
        <row r="112">
          <cell r="C112">
            <v>7874</v>
          </cell>
        </row>
        <row r="113">
          <cell r="C113">
            <v>2757</v>
          </cell>
        </row>
        <row r="114">
          <cell r="C114">
            <v>4305</v>
          </cell>
        </row>
        <row r="115">
          <cell r="C115">
            <v>272</v>
          </cell>
        </row>
        <row r="116">
          <cell r="C116">
            <v>2197</v>
          </cell>
        </row>
        <row r="117">
          <cell r="C117"/>
        </row>
        <row r="118">
          <cell r="C118">
            <v>2600</v>
          </cell>
        </row>
        <row r="119">
          <cell r="C119">
            <v>3611</v>
          </cell>
        </row>
        <row r="120">
          <cell r="C120">
            <v>12413</v>
          </cell>
        </row>
        <row r="121">
          <cell r="C121"/>
        </row>
        <row r="122">
          <cell r="C122"/>
        </row>
        <row r="123">
          <cell r="C123"/>
        </row>
        <row r="124">
          <cell r="C124"/>
        </row>
        <row r="125">
          <cell r="C125">
            <v>10225</v>
          </cell>
        </row>
        <row r="126">
          <cell r="C126"/>
        </row>
        <row r="127">
          <cell r="C127">
            <v>10227</v>
          </cell>
        </row>
        <row r="128">
          <cell r="C128"/>
        </row>
        <row r="129">
          <cell r="C129"/>
        </row>
        <row r="130">
          <cell r="C130"/>
        </row>
        <row r="131">
          <cell r="C131"/>
        </row>
        <row r="132">
          <cell r="C132"/>
        </row>
        <row r="133">
          <cell r="C133">
            <v>3126</v>
          </cell>
        </row>
        <row r="134">
          <cell r="C134"/>
        </row>
        <row r="135">
          <cell r="C135">
            <v>32196</v>
          </cell>
        </row>
        <row r="136">
          <cell r="C136"/>
        </row>
        <row r="137">
          <cell r="C137"/>
        </row>
        <row r="138">
          <cell r="C138">
            <v>4074</v>
          </cell>
        </row>
        <row r="139">
          <cell r="C139"/>
        </row>
        <row r="140">
          <cell r="C140">
            <v>10662</v>
          </cell>
        </row>
        <row r="141">
          <cell r="C141"/>
        </row>
        <row r="142">
          <cell r="C142"/>
        </row>
        <row r="143">
          <cell r="C143">
            <v>164830</v>
          </cell>
        </row>
        <row r="144">
          <cell r="C144"/>
        </row>
        <row r="145">
          <cell r="C145"/>
        </row>
        <row r="146">
          <cell r="C146"/>
        </row>
        <row r="147">
          <cell r="C147"/>
        </row>
        <row r="148">
          <cell r="C148"/>
        </row>
        <row r="149">
          <cell r="C149"/>
        </row>
        <row r="150">
          <cell r="C150">
            <v>233607</v>
          </cell>
        </row>
        <row r="151">
          <cell r="C151"/>
        </row>
        <row r="152">
          <cell r="C152">
            <v>6734</v>
          </cell>
        </row>
        <row r="153">
          <cell r="C153"/>
        </row>
        <row r="154">
          <cell r="C154"/>
        </row>
        <row r="155">
          <cell r="C155"/>
        </row>
        <row r="156">
          <cell r="C156">
            <v>240341</v>
          </cell>
        </row>
        <row r="157">
          <cell r="C157"/>
        </row>
        <row r="158">
          <cell r="C158"/>
        </row>
        <row r="159">
          <cell r="C159"/>
        </row>
        <row r="160">
          <cell r="C160"/>
        </row>
        <row r="161">
          <cell r="C161">
            <v>17833</v>
          </cell>
        </row>
        <row r="162">
          <cell r="C162">
            <v>25000</v>
          </cell>
        </row>
        <row r="163">
          <cell r="C163"/>
        </row>
        <row r="164">
          <cell r="C164"/>
        </row>
        <row r="165">
          <cell r="C165"/>
        </row>
        <row r="166">
          <cell r="C166"/>
        </row>
        <row r="167">
          <cell r="C167">
            <v>1800</v>
          </cell>
        </row>
        <row r="168">
          <cell r="C168">
            <v>105132</v>
          </cell>
        </row>
        <row r="169">
          <cell r="C169"/>
        </row>
        <row r="170">
          <cell r="C170"/>
        </row>
        <row r="171">
          <cell r="C171">
            <v>149765</v>
          </cell>
        </row>
      </sheetData>
      <sheetData sheetId="17"/>
      <sheetData sheetId="18">
        <row r="33">
          <cell r="N33">
            <v>0</v>
          </cell>
        </row>
      </sheetData>
      <sheetData sheetId="19"/>
      <sheetData sheetId="20">
        <row r="4">
          <cell r="C4">
            <v>400000</v>
          </cell>
          <cell r="F4">
            <v>18970</v>
          </cell>
        </row>
        <row r="5">
          <cell r="C5">
            <v>-207082</v>
          </cell>
          <cell r="F5">
            <v>0</v>
          </cell>
        </row>
        <row r="6">
          <cell r="C6">
            <v>192918</v>
          </cell>
          <cell r="F6">
            <v>9600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9600</v>
          </cell>
        </row>
        <row r="9">
          <cell r="C9">
            <v>192918</v>
          </cell>
          <cell r="F9">
            <v>5738</v>
          </cell>
        </row>
        <row r="10">
          <cell r="C10">
            <v>119393</v>
          </cell>
          <cell r="F10">
            <v>3862</v>
          </cell>
        </row>
        <row r="11">
          <cell r="C11">
            <v>312311</v>
          </cell>
          <cell r="F11">
            <v>32</v>
          </cell>
        </row>
        <row r="12">
          <cell r="C12">
            <v>29343</v>
          </cell>
          <cell r="F12">
            <v>0</v>
          </cell>
        </row>
        <row r="13">
          <cell r="C13">
            <v>0</v>
          </cell>
          <cell r="F13">
            <v>3830</v>
          </cell>
        </row>
        <row r="14">
          <cell r="C14">
            <v>11791</v>
          </cell>
          <cell r="F14">
            <v>1118</v>
          </cell>
        </row>
        <row r="15">
          <cell r="C15">
            <v>17552</v>
          </cell>
          <cell r="F15">
            <v>2712</v>
          </cell>
        </row>
        <row r="16">
          <cell r="C16">
            <v>0</v>
          </cell>
          <cell r="F16">
            <v>0</v>
          </cell>
        </row>
        <row r="17">
          <cell r="C17">
            <v>0</v>
          </cell>
          <cell r="F17">
            <v>2712</v>
          </cell>
        </row>
        <row r="18">
          <cell r="C18">
            <v>0</v>
          </cell>
          <cell r="F18">
            <v>-4830</v>
          </cell>
        </row>
        <row r="19">
          <cell r="C19">
            <v>0</v>
          </cell>
          <cell r="F19">
            <v>-4830</v>
          </cell>
        </row>
        <row r="20">
          <cell r="C20">
            <v>0</v>
          </cell>
          <cell r="F20">
            <v>0</v>
          </cell>
        </row>
        <row r="21">
          <cell r="C21">
            <v>293170</v>
          </cell>
          <cell r="F21">
            <v>0</v>
          </cell>
        </row>
        <row r="22">
          <cell r="C22">
            <v>1589</v>
          </cell>
          <cell r="F22">
            <v>0</v>
          </cell>
        </row>
        <row r="23">
          <cell r="C23">
            <v>294759</v>
          </cell>
          <cell r="F23">
            <v>7542</v>
          </cell>
        </row>
        <row r="24">
          <cell r="C24">
            <v>175366</v>
          </cell>
          <cell r="F24">
            <v>0</v>
          </cell>
        </row>
        <row r="25">
          <cell r="C25">
            <v>0</v>
          </cell>
          <cell r="F25">
            <v>0</v>
          </cell>
        </row>
        <row r="26">
          <cell r="C26">
            <v>192918</v>
          </cell>
          <cell r="F26">
            <v>7542</v>
          </cell>
        </row>
        <row r="27">
          <cell r="C27">
            <v>312311</v>
          </cell>
          <cell r="F27">
            <v>-4830</v>
          </cell>
        </row>
        <row r="81">
          <cell r="C81"/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  <row r="87">
          <cell r="C87"/>
        </row>
        <row r="88">
          <cell r="C88"/>
        </row>
        <row r="89">
          <cell r="C89"/>
        </row>
        <row r="90">
          <cell r="C90"/>
        </row>
        <row r="91">
          <cell r="C91"/>
        </row>
        <row r="92">
          <cell r="C92"/>
        </row>
        <row r="93">
          <cell r="C93"/>
        </row>
        <row r="94">
          <cell r="C94"/>
        </row>
        <row r="95">
          <cell r="C95"/>
        </row>
        <row r="96">
          <cell r="C96"/>
        </row>
        <row r="97">
          <cell r="C97">
            <v>28</v>
          </cell>
        </row>
        <row r="98">
          <cell r="C98"/>
        </row>
        <row r="99">
          <cell r="C99"/>
        </row>
        <row r="100">
          <cell r="C100"/>
        </row>
        <row r="101">
          <cell r="C101">
            <v>172</v>
          </cell>
        </row>
        <row r="102">
          <cell r="C102"/>
        </row>
        <row r="103">
          <cell r="C103"/>
        </row>
        <row r="104">
          <cell r="C104"/>
        </row>
        <row r="105">
          <cell r="C105"/>
        </row>
        <row r="106">
          <cell r="C106"/>
        </row>
        <row r="107">
          <cell r="C107"/>
        </row>
        <row r="108">
          <cell r="C108"/>
        </row>
        <row r="109">
          <cell r="C109"/>
        </row>
        <row r="110">
          <cell r="C110"/>
        </row>
        <row r="111">
          <cell r="C111"/>
        </row>
        <row r="112">
          <cell r="C112"/>
        </row>
        <row r="113">
          <cell r="C113">
            <v>44</v>
          </cell>
        </row>
        <row r="114">
          <cell r="C114"/>
        </row>
        <row r="115">
          <cell r="C115"/>
        </row>
        <row r="116">
          <cell r="C116"/>
        </row>
        <row r="117">
          <cell r="C117"/>
        </row>
        <row r="118">
          <cell r="C118"/>
        </row>
        <row r="119">
          <cell r="C119"/>
        </row>
        <row r="120">
          <cell r="C120">
            <v>8</v>
          </cell>
        </row>
        <row r="121">
          <cell r="C121"/>
        </row>
        <row r="122">
          <cell r="C122"/>
        </row>
        <row r="123">
          <cell r="C123"/>
        </row>
        <row r="124">
          <cell r="C124"/>
        </row>
        <row r="125">
          <cell r="C125">
            <v>500</v>
          </cell>
        </row>
        <row r="126">
          <cell r="C126"/>
        </row>
        <row r="127">
          <cell r="C127">
            <v>36</v>
          </cell>
        </row>
        <row r="128">
          <cell r="C128"/>
        </row>
        <row r="129">
          <cell r="C129"/>
        </row>
        <row r="130">
          <cell r="C130"/>
        </row>
        <row r="131">
          <cell r="C131"/>
        </row>
        <row r="132">
          <cell r="C132"/>
        </row>
        <row r="133">
          <cell r="C133"/>
        </row>
        <row r="134">
          <cell r="C134"/>
        </row>
        <row r="135">
          <cell r="C135"/>
        </row>
        <row r="136">
          <cell r="C136"/>
        </row>
        <row r="137">
          <cell r="C137">
            <v>350</v>
          </cell>
        </row>
        <row r="138">
          <cell r="C138"/>
        </row>
        <row r="139">
          <cell r="C139"/>
        </row>
        <row r="140">
          <cell r="C140"/>
        </row>
        <row r="142">
          <cell r="C142"/>
        </row>
        <row r="143">
          <cell r="C143"/>
        </row>
        <row r="144">
          <cell r="C144">
            <v>5738</v>
          </cell>
        </row>
        <row r="145">
          <cell r="C145"/>
        </row>
        <row r="146">
          <cell r="C146"/>
        </row>
        <row r="147">
          <cell r="C147"/>
        </row>
        <row r="148">
          <cell r="C148"/>
        </row>
        <row r="149">
          <cell r="C149"/>
        </row>
        <row r="150">
          <cell r="C150"/>
        </row>
        <row r="151">
          <cell r="C151"/>
        </row>
        <row r="152">
          <cell r="C152"/>
        </row>
        <row r="153">
          <cell r="C153"/>
        </row>
        <row r="154">
          <cell r="C154"/>
        </row>
        <row r="155">
          <cell r="C155"/>
        </row>
        <row r="156">
          <cell r="C156"/>
        </row>
        <row r="157">
          <cell r="C157"/>
        </row>
        <row r="158">
          <cell r="C158"/>
        </row>
        <row r="159">
          <cell r="C159"/>
        </row>
        <row r="160">
          <cell r="C160"/>
        </row>
        <row r="161">
          <cell r="C161"/>
        </row>
        <row r="162">
          <cell r="C162"/>
        </row>
        <row r="163">
          <cell r="C163"/>
        </row>
        <row r="164">
          <cell r="C164"/>
        </row>
        <row r="165">
          <cell r="C165"/>
        </row>
        <row r="166">
          <cell r="C166"/>
        </row>
        <row r="167">
          <cell r="C167"/>
        </row>
        <row r="168">
          <cell r="C168"/>
        </row>
        <row r="169">
          <cell r="C169"/>
        </row>
        <row r="170">
          <cell r="C170"/>
        </row>
        <row r="171">
          <cell r="C171"/>
        </row>
        <row r="172">
          <cell r="C172"/>
        </row>
      </sheetData>
      <sheetData sheetId="21"/>
      <sheetData sheetId="22">
        <row r="4">
          <cell r="C4">
            <v>1500000</v>
          </cell>
          <cell r="F4">
            <v>2826551</v>
          </cell>
        </row>
        <row r="5">
          <cell r="C5">
            <v>639399</v>
          </cell>
          <cell r="F5">
            <v>1872496</v>
          </cell>
        </row>
        <row r="6">
          <cell r="C6">
            <v>2139399</v>
          </cell>
          <cell r="F6">
            <v>213177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2085673</v>
          </cell>
        </row>
        <row r="9">
          <cell r="C9">
            <v>2139399</v>
          </cell>
          <cell r="F9">
            <v>974638</v>
          </cell>
        </row>
        <row r="10">
          <cell r="C10">
            <v>1209188</v>
          </cell>
          <cell r="F10">
            <v>1111035</v>
          </cell>
        </row>
        <row r="11">
          <cell r="C11">
            <v>3348587</v>
          </cell>
          <cell r="F11">
            <v>14896</v>
          </cell>
        </row>
        <row r="12">
          <cell r="C12">
            <v>4149334</v>
          </cell>
          <cell r="F12">
            <v>0</v>
          </cell>
        </row>
        <row r="13">
          <cell r="C13">
            <v>26438</v>
          </cell>
          <cell r="F13">
            <v>1096139</v>
          </cell>
        </row>
        <row r="14">
          <cell r="C14">
            <v>1312484</v>
          </cell>
          <cell r="F14">
            <v>329496</v>
          </cell>
        </row>
        <row r="15">
          <cell r="C15">
            <v>2863288</v>
          </cell>
          <cell r="F15">
            <v>766643</v>
          </cell>
        </row>
        <row r="16">
          <cell r="C16">
            <v>161971</v>
          </cell>
          <cell r="F16">
            <v>-106281</v>
          </cell>
        </row>
        <row r="17">
          <cell r="C17">
            <v>141670</v>
          </cell>
          <cell r="F17">
            <v>660362</v>
          </cell>
        </row>
        <row r="18">
          <cell r="C18">
            <v>0</v>
          </cell>
          <cell r="F18">
            <v>112281</v>
          </cell>
        </row>
        <row r="19">
          <cell r="C19">
            <v>20301</v>
          </cell>
          <cell r="F19">
            <v>112281</v>
          </cell>
        </row>
        <row r="20">
          <cell r="C20">
            <v>0</v>
          </cell>
          <cell r="F20">
            <v>0</v>
          </cell>
        </row>
        <row r="21">
          <cell r="C21">
            <v>237674</v>
          </cell>
          <cell r="F21">
            <v>0</v>
          </cell>
        </row>
        <row r="22">
          <cell r="C22">
            <v>85154</v>
          </cell>
          <cell r="F22">
            <v>0</v>
          </cell>
        </row>
        <row r="23">
          <cell r="C23">
            <v>484799</v>
          </cell>
          <cell r="F23">
            <v>719329</v>
          </cell>
        </row>
        <row r="24">
          <cell r="C24">
            <v>-724389</v>
          </cell>
          <cell r="F24">
            <v>0</v>
          </cell>
        </row>
        <row r="25">
          <cell r="C25">
            <v>500</v>
          </cell>
          <cell r="F25">
            <v>-171248</v>
          </cell>
        </row>
        <row r="26">
          <cell r="C26">
            <v>2139399</v>
          </cell>
          <cell r="F26">
            <v>719329</v>
          </cell>
        </row>
        <row r="27">
          <cell r="C27">
            <v>3348587</v>
          </cell>
          <cell r="F27">
            <v>47314</v>
          </cell>
        </row>
        <row r="81">
          <cell r="C81"/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  <row r="87">
          <cell r="C87"/>
        </row>
        <row r="88">
          <cell r="C88"/>
        </row>
        <row r="89">
          <cell r="C89"/>
        </row>
        <row r="90">
          <cell r="C90"/>
        </row>
        <row r="91">
          <cell r="C91"/>
        </row>
        <row r="92">
          <cell r="C92"/>
        </row>
        <row r="93">
          <cell r="C93"/>
        </row>
        <row r="94">
          <cell r="C94"/>
        </row>
        <row r="95">
          <cell r="C95"/>
        </row>
        <row r="96">
          <cell r="C96"/>
        </row>
        <row r="97">
          <cell r="C97">
            <v>34822</v>
          </cell>
        </row>
        <row r="98">
          <cell r="C98">
            <v>33046</v>
          </cell>
        </row>
        <row r="99">
          <cell r="C99"/>
        </row>
        <row r="100">
          <cell r="C100">
            <v>82833</v>
          </cell>
        </row>
        <row r="101">
          <cell r="C101">
            <v>9943</v>
          </cell>
        </row>
        <row r="102">
          <cell r="C102"/>
        </row>
        <row r="103">
          <cell r="C103"/>
        </row>
        <row r="104">
          <cell r="C104">
            <v>944</v>
          </cell>
        </row>
        <row r="105">
          <cell r="C105">
            <v>163</v>
          </cell>
        </row>
        <row r="106">
          <cell r="C106">
            <v>28809</v>
          </cell>
        </row>
        <row r="107">
          <cell r="C107">
            <v>12096</v>
          </cell>
        </row>
        <row r="108">
          <cell r="C108">
            <v>67235</v>
          </cell>
        </row>
        <row r="109">
          <cell r="C109"/>
        </row>
        <row r="110">
          <cell r="C110"/>
        </row>
        <row r="111">
          <cell r="C111">
            <v>48654</v>
          </cell>
        </row>
        <row r="112">
          <cell r="C112">
            <v>57030</v>
          </cell>
        </row>
        <row r="113">
          <cell r="C113">
            <v>231994</v>
          </cell>
        </row>
        <row r="114">
          <cell r="C114">
            <v>26503</v>
          </cell>
        </row>
        <row r="115">
          <cell r="C115">
            <v>1242</v>
          </cell>
        </row>
        <row r="116">
          <cell r="C116"/>
        </row>
        <row r="117">
          <cell r="C117">
            <v>4500</v>
          </cell>
        </row>
        <row r="118">
          <cell r="C118">
            <v>2136</v>
          </cell>
        </row>
        <row r="119">
          <cell r="C119">
            <v>1926</v>
          </cell>
        </row>
        <row r="120">
          <cell r="C120">
            <v>11023</v>
          </cell>
        </row>
        <row r="121">
          <cell r="C121"/>
        </row>
        <row r="122">
          <cell r="C122">
            <v>3034</v>
          </cell>
        </row>
        <row r="123">
          <cell r="C123"/>
        </row>
        <row r="124">
          <cell r="C124"/>
        </row>
        <row r="125">
          <cell r="C125">
            <v>19229</v>
          </cell>
        </row>
        <row r="126">
          <cell r="C126"/>
        </row>
        <row r="127">
          <cell r="C127">
            <v>1501</v>
          </cell>
        </row>
        <row r="128">
          <cell r="C128"/>
        </row>
        <row r="129">
          <cell r="C129">
            <v>13375</v>
          </cell>
        </row>
        <row r="130">
          <cell r="C130">
            <v>2205</v>
          </cell>
        </row>
        <row r="131">
          <cell r="C131">
            <v>700</v>
          </cell>
        </row>
        <row r="132">
          <cell r="C132"/>
        </row>
        <row r="133">
          <cell r="C133">
            <v>3000</v>
          </cell>
        </row>
        <row r="134">
          <cell r="C134">
            <v>2958</v>
          </cell>
        </row>
        <row r="135">
          <cell r="C135">
            <v>13090</v>
          </cell>
        </row>
        <row r="136">
          <cell r="C136"/>
        </row>
        <row r="137">
          <cell r="C137"/>
        </row>
        <row r="138">
          <cell r="C138">
            <v>794</v>
          </cell>
        </row>
        <row r="139">
          <cell r="C139"/>
        </row>
        <row r="141">
          <cell r="C141">
            <v>233775</v>
          </cell>
        </row>
        <row r="142">
          <cell r="C142">
            <v>19353</v>
          </cell>
        </row>
        <row r="143">
          <cell r="C143"/>
        </row>
        <row r="144">
          <cell r="C144">
            <v>974638</v>
          </cell>
        </row>
        <row r="145">
          <cell r="C145"/>
        </row>
        <row r="146">
          <cell r="C146"/>
        </row>
        <row r="147">
          <cell r="C147"/>
        </row>
        <row r="148">
          <cell r="C148"/>
        </row>
        <row r="149">
          <cell r="C149"/>
        </row>
        <row r="150">
          <cell r="C150">
            <v>1000</v>
          </cell>
        </row>
        <row r="153">
          <cell r="C153">
            <v>13690</v>
          </cell>
        </row>
        <row r="154">
          <cell r="C154">
            <v>902</v>
          </cell>
        </row>
        <row r="155">
          <cell r="C155"/>
        </row>
        <row r="156">
          <cell r="C156"/>
        </row>
        <row r="157">
          <cell r="C157">
            <v>15592</v>
          </cell>
        </row>
        <row r="158">
          <cell r="C158"/>
        </row>
        <row r="159">
          <cell r="C159"/>
        </row>
        <row r="160">
          <cell r="C160"/>
        </row>
        <row r="161">
          <cell r="C161"/>
        </row>
        <row r="162">
          <cell r="C162">
            <v>66</v>
          </cell>
        </row>
        <row r="163">
          <cell r="C163"/>
        </row>
        <row r="164">
          <cell r="C164"/>
        </row>
        <row r="165">
          <cell r="C165"/>
        </row>
        <row r="166">
          <cell r="C166"/>
        </row>
        <row r="167">
          <cell r="C167"/>
        </row>
        <row r="168">
          <cell r="C168">
            <v>2150</v>
          </cell>
        </row>
        <row r="169">
          <cell r="C169">
            <v>104514</v>
          </cell>
        </row>
        <row r="170">
          <cell r="C170">
            <v>26</v>
          </cell>
        </row>
        <row r="171">
          <cell r="C171">
            <v>15117</v>
          </cell>
        </row>
        <row r="172">
          <cell r="C172">
            <v>121873</v>
          </cell>
        </row>
      </sheetData>
      <sheetData sheetId="23"/>
      <sheetData sheetId="24">
        <row r="31">
          <cell r="N31">
            <v>0</v>
          </cell>
        </row>
      </sheetData>
      <sheetData sheetId="25"/>
      <sheetData sheetId="26">
        <row r="4">
          <cell r="C4">
            <v>240000</v>
          </cell>
          <cell r="F4">
            <v>47024</v>
          </cell>
        </row>
        <row r="5">
          <cell r="C5">
            <v>-2018240</v>
          </cell>
          <cell r="F5">
            <v>88479</v>
          </cell>
        </row>
        <row r="6">
          <cell r="C6">
            <v>-1778240</v>
          </cell>
          <cell r="F6">
            <v>16811</v>
          </cell>
        </row>
        <row r="7">
          <cell r="C7">
            <v>0</v>
          </cell>
          <cell r="F7">
            <v>1668</v>
          </cell>
        </row>
        <row r="8">
          <cell r="C8">
            <v>0</v>
          </cell>
          <cell r="F8">
            <v>103622</v>
          </cell>
        </row>
        <row r="9">
          <cell r="C9">
            <v>-1778240</v>
          </cell>
          <cell r="F9">
            <v>190423</v>
          </cell>
        </row>
        <row r="10">
          <cell r="C10">
            <v>2958011</v>
          </cell>
          <cell r="F10">
            <v>-86801</v>
          </cell>
        </row>
        <row r="11">
          <cell r="C11">
            <v>1179771</v>
          </cell>
          <cell r="F11">
            <v>6675</v>
          </cell>
        </row>
        <row r="12">
          <cell r="C12">
            <v>294042</v>
          </cell>
          <cell r="F12">
            <v>0</v>
          </cell>
        </row>
        <row r="13">
          <cell r="C13">
            <v>0</v>
          </cell>
          <cell r="F13">
            <v>-93476</v>
          </cell>
        </row>
        <row r="14">
          <cell r="C14">
            <v>259314</v>
          </cell>
          <cell r="F14">
            <v>32253</v>
          </cell>
        </row>
        <row r="15">
          <cell r="C15">
            <v>34728</v>
          </cell>
          <cell r="F15">
            <v>-125729</v>
          </cell>
        </row>
        <row r="16">
          <cell r="C16">
            <v>14353</v>
          </cell>
          <cell r="F16">
            <v>-4002</v>
          </cell>
        </row>
        <row r="17">
          <cell r="C17">
            <v>10010</v>
          </cell>
          <cell r="F17">
            <v>-129731</v>
          </cell>
        </row>
        <row r="18">
          <cell r="C18">
            <v>3885</v>
          </cell>
          <cell r="F18">
            <v>-218957</v>
          </cell>
        </row>
        <row r="19">
          <cell r="C19">
            <v>458</v>
          </cell>
          <cell r="F19">
            <v>-218957</v>
          </cell>
        </row>
        <row r="20">
          <cell r="C20">
            <v>0</v>
          </cell>
          <cell r="F20">
            <v>0</v>
          </cell>
        </row>
        <row r="21">
          <cell r="C21">
            <v>1125724</v>
          </cell>
          <cell r="F21">
            <v>0</v>
          </cell>
        </row>
        <row r="22">
          <cell r="C22">
            <v>4966</v>
          </cell>
          <cell r="F22">
            <v>0</v>
          </cell>
        </row>
        <row r="23">
          <cell r="C23">
            <v>1145043</v>
          </cell>
          <cell r="F23">
            <v>128587</v>
          </cell>
        </row>
        <row r="24">
          <cell r="C24">
            <v>-1812968</v>
          </cell>
          <cell r="F24">
            <v>0</v>
          </cell>
        </row>
        <row r="25">
          <cell r="C25">
            <v>0</v>
          </cell>
          <cell r="F25">
            <v>-39361</v>
          </cell>
        </row>
        <row r="26">
          <cell r="C26">
            <v>-1778240</v>
          </cell>
          <cell r="F26">
            <v>128587</v>
          </cell>
        </row>
        <row r="27">
          <cell r="C27">
            <v>1179771</v>
          </cell>
          <cell r="F27">
            <v>-254316</v>
          </cell>
        </row>
        <row r="81">
          <cell r="C81">
            <v>88479</v>
          </cell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  <row r="87">
          <cell r="C87">
            <v>1668</v>
          </cell>
        </row>
        <row r="88">
          <cell r="C88"/>
        </row>
        <row r="89">
          <cell r="C89"/>
        </row>
        <row r="90">
          <cell r="C90"/>
        </row>
        <row r="91">
          <cell r="C91"/>
        </row>
        <row r="92">
          <cell r="C92"/>
        </row>
        <row r="93">
          <cell r="C93"/>
        </row>
        <row r="94">
          <cell r="C94"/>
        </row>
        <row r="95">
          <cell r="C95"/>
        </row>
        <row r="96">
          <cell r="C96">
            <v>44</v>
          </cell>
        </row>
        <row r="97">
          <cell r="C97">
            <v>1455</v>
          </cell>
        </row>
        <row r="98">
          <cell r="C98">
            <v>3835</v>
          </cell>
        </row>
        <row r="99">
          <cell r="C99"/>
        </row>
        <row r="100">
          <cell r="C100">
            <v>1665</v>
          </cell>
        </row>
        <row r="101">
          <cell r="C101">
            <v>479</v>
          </cell>
        </row>
        <row r="102">
          <cell r="C102"/>
        </row>
        <row r="103">
          <cell r="C103"/>
        </row>
        <row r="104">
          <cell r="C104"/>
        </row>
        <row r="105">
          <cell r="C105"/>
        </row>
        <row r="106">
          <cell r="C106"/>
        </row>
        <row r="107">
          <cell r="C107">
            <v>11169</v>
          </cell>
        </row>
        <row r="108">
          <cell r="C108">
            <v>133628</v>
          </cell>
        </row>
        <row r="109">
          <cell r="C109"/>
        </row>
        <row r="110">
          <cell r="C110"/>
        </row>
        <row r="111">
          <cell r="C111"/>
        </row>
        <row r="112">
          <cell r="C112">
            <v>370</v>
          </cell>
        </row>
        <row r="113">
          <cell r="C113">
            <v>658</v>
          </cell>
        </row>
        <row r="114">
          <cell r="C114">
            <v>830</v>
          </cell>
        </row>
        <row r="115">
          <cell r="C115"/>
        </row>
        <row r="116">
          <cell r="C116">
            <v>20</v>
          </cell>
        </row>
        <row r="117">
          <cell r="C117"/>
        </row>
        <row r="118">
          <cell r="C118"/>
        </row>
        <row r="119">
          <cell r="C119">
            <v>173</v>
          </cell>
        </row>
        <row r="120">
          <cell r="C120">
            <v>3879</v>
          </cell>
        </row>
        <row r="121">
          <cell r="C121"/>
        </row>
        <row r="122">
          <cell r="C122"/>
        </row>
        <row r="123">
          <cell r="C123"/>
        </row>
        <row r="124">
          <cell r="C124">
            <v>38</v>
          </cell>
        </row>
        <row r="125">
          <cell r="C125">
            <v>14315</v>
          </cell>
        </row>
        <row r="126">
          <cell r="C126"/>
        </row>
        <row r="127">
          <cell r="C127">
            <v>1928</v>
          </cell>
        </row>
        <row r="128">
          <cell r="C128"/>
        </row>
        <row r="129">
          <cell r="C129">
            <v>785</v>
          </cell>
        </row>
        <row r="130">
          <cell r="C130"/>
        </row>
        <row r="131">
          <cell r="C131"/>
        </row>
        <row r="132">
          <cell r="C132"/>
        </row>
        <row r="133">
          <cell r="C133">
            <v>3000</v>
          </cell>
        </row>
        <row r="134">
          <cell r="C134"/>
        </row>
        <row r="135">
          <cell r="C135">
            <v>50</v>
          </cell>
        </row>
        <row r="136">
          <cell r="C136"/>
        </row>
        <row r="137">
          <cell r="C137">
            <v>1868</v>
          </cell>
        </row>
        <row r="138">
          <cell r="C138">
            <v>405</v>
          </cell>
        </row>
        <row r="139">
          <cell r="C139"/>
        </row>
        <row r="141">
          <cell r="C141">
            <v>4229</v>
          </cell>
        </row>
        <row r="142">
          <cell r="C142"/>
        </row>
        <row r="143">
          <cell r="C143"/>
        </row>
        <row r="144">
          <cell r="C144">
            <v>190423</v>
          </cell>
        </row>
        <row r="145">
          <cell r="C145"/>
        </row>
        <row r="146">
          <cell r="C146"/>
        </row>
        <row r="147">
          <cell r="C147"/>
        </row>
        <row r="148">
          <cell r="C148"/>
        </row>
        <row r="149">
          <cell r="C149"/>
        </row>
        <row r="150">
          <cell r="C150"/>
        </row>
        <row r="151">
          <cell r="C151"/>
        </row>
        <row r="152">
          <cell r="C152"/>
        </row>
        <row r="153">
          <cell r="C153">
            <v>1</v>
          </cell>
        </row>
        <row r="154">
          <cell r="C154"/>
        </row>
        <row r="155">
          <cell r="C155"/>
        </row>
        <row r="156">
          <cell r="C156"/>
        </row>
        <row r="157">
          <cell r="C157">
            <v>1</v>
          </cell>
        </row>
        <row r="158">
          <cell r="C158"/>
        </row>
        <row r="159">
          <cell r="C159"/>
        </row>
        <row r="160">
          <cell r="C160"/>
        </row>
        <row r="161">
          <cell r="C161">
            <v>51</v>
          </cell>
        </row>
        <row r="162">
          <cell r="C162">
            <v>2777</v>
          </cell>
        </row>
        <row r="163">
          <cell r="C163"/>
        </row>
        <row r="164">
          <cell r="C164"/>
        </row>
        <row r="165">
          <cell r="C165"/>
        </row>
        <row r="166">
          <cell r="C166"/>
        </row>
        <row r="167">
          <cell r="C167"/>
        </row>
        <row r="168">
          <cell r="C168">
            <v>375</v>
          </cell>
        </row>
        <row r="169">
          <cell r="C169">
            <v>800</v>
          </cell>
        </row>
        <row r="170">
          <cell r="C170"/>
        </row>
        <row r="171">
          <cell r="C171"/>
        </row>
        <row r="172">
          <cell r="C172">
            <v>4003</v>
          </cell>
        </row>
      </sheetData>
      <sheetData sheetId="27"/>
      <sheetData sheetId="28">
        <row r="4">
          <cell r="C4">
            <v>800000</v>
          </cell>
          <cell r="F4">
            <v>340346</v>
          </cell>
        </row>
        <row r="5">
          <cell r="C5">
            <v>-331654</v>
          </cell>
          <cell r="F5">
            <v>0</v>
          </cell>
        </row>
        <row r="6">
          <cell r="C6">
            <v>468346</v>
          </cell>
          <cell r="F6">
            <v>0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0</v>
          </cell>
        </row>
        <row r="9">
          <cell r="C9">
            <v>468346</v>
          </cell>
          <cell r="F9">
            <v>6078</v>
          </cell>
        </row>
        <row r="10">
          <cell r="C10">
            <v>113345</v>
          </cell>
          <cell r="F10">
            <v>-6078</v>
          </cell>
        </row>
        <row r="11">
          <cell r="C11">
            <v>581691</v>
          </cell>
          <cell r="F11">
            <v>0</v>
          </cell>
        </row>
        <row r="12">
          <cell r="C12">
            <v>660369</v>
          </cell>
          <cell r="F12">
            <v>0</v>
          </cell>
        </row>
        <row r="13">
          <cell r="C13">
            <v>0</v>
          </cell>
          <cell r="F13">
            <v>-6078</v>
          </cell>
        </row>
        <row r="14">
          <cell r="C14">
            <v>336971</v>
          </cell>
          <cell r="F14">
            <v>17037</v>
          </cell>
        </row>
        <row r="15">
          <cell r="C15">
            <v>323398</v>
          </cell>
          <cell r="F15">
            <v>-23115</v>
          </cell>
        </row>
        <row r="16">
          <cell r="C16">
            <v>0</v>
          </cell>
          <cell r="F16">
            <v>5145</v>
          </cell>
        </row>
        <row r="17">
          <cell r="C17">
            <v>0</v>
          </cell>
          <cell r="F17">
            <v>-17970</v>
          </cell>
        </row>
        <row r="18">
          <cell r="C18">
            <v>0</v>
          </cell>
          <cell r="F18">
            <v>71949</v>
          </cell>
        </row>
        <row r="19">
          <cell r="C19">
            <v>0</v>
          </cell>
          <cell r="F19">
            <v>71949</v>
          </cell>
        </row>
        <row r="20">
          <cell r="C20">
            <v>0</v>
          </cell>
          <cell r="F20">
            <v>0</v>
          </cell>
        </row>
        <row r="21">
          <cell r="C21">
            <v>43308</v>
          </cell>
          <cell r="F21">
            <v>0</v>
          </cell>
        </row>
        <row r="22">
          <cell r="C22">
            <v>214985</v>
          </cell>
          <cell r="F22">
            <v>0</v>
          </cell>
        </row>
        <row r="23">
          <cell r="C23">
            <v>258293</v>
          </cell>
          <cell r="F23">
            <v>35031</v>
          </cell>
        </row>
        <row r="24">
          <cell r="C24">
            <v>144948</v>
          </cell>
          <cell r="F24">
            <v>-124950</v>
          </cell>
        </row>
        <row r="25">
          <cell r="C25">
            <v>0</v>
          </cell>
          <cell r="F25">
            <v>0</v>
          </cell>
        </row>
        <row r="26">
          <cell r="C26">
            <v>468346</v>
          </cell>
          <cell r="F26">
            <v>35031</v>
          </cell>
        </row>
        <row r="27">
          <cell r="C27">
            <v>581691</v>
          </cell>
          <cell r="F27">
            <v>-58146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C4">
            <v>1000000</v>
          </cell>
          <cell r="F4">
            <v>8119772</v>
          </cell>
        </row>
        <row r="5">
          <cell r="C5">
            <v>3545151</v>
          </cell>
          <cell r="F5">
            <v>7000</v>
          </cell>
        </row>
        <row r="6">
          <cell r="C6">
            <v>4545151</v>
          </cell>
          <cell r="F6">
            <v>2973535</v>
          </cell>
        </row>
        <row r="7">
          <cell r="C7">
            <v>0</v>
          </cell>
          <cell r="F7">
            <v>0</v>
          </cell>
        </row>
        <row r="8">
          <cell r="C8">
            <v>0</v>
          </cell>
          <cell r="F8">
            <v>2980535</v>
          </cell>
        </row>
        <row r="9">
          <cell r="C9">
            <v>4545151</v>
          </cell>
          <cell r="F9">
            <v>91971</v>
          </cell>
        </row>
        <row r="10">
          <cell r="C10">
            <v>2667165</v>
          </cell>
          <cell r="F10">
            <v>2888564</v>
          </cell>
        </row>
        <row r="11">
          <cell r="C11">
            <v>7212316</v>
          </cell>
          <cell r="F11">
            <v>238990</v>
          </cell>
        </row>
        <row r="12">
          <cell r="C12">
            <v>1612290</v>
          </cell>
          <cell r="F12">
            <v>0</v>
          </cell>
        </row>
        <row r="13">
          <cell r="C13">
            <v>0</v>
          </cell>
          <cell r="F13">
            <v>2649574</v>
          </cell>
        </row>
        <row r="14">
          <cell r="C14">
            <v>762296</v>
          </cell>
          <cell r="F14">
            <v>119613</v>
          </cell>
        </row>
        <row r="15">
          <cell r="C15">
            <v>849994</v>
          </cell>
          <cell r="F15">
            <v>2529961</v>
          </cell>
        </row>
        <row r="16">
          <cell r="C16">
            <v>12680</v>
          </cell>
          <cell r="F16">
            <v>-205548</v>
          </cell>
        </row>
        <row r="17">
          <cell r="C17">
            <v>6570</v>
          </cell>
          <cell r="F17">
            <v>2324413</v>
          </cell>
        </row>
        <row r="18">
          <cell r="C18">
            <v>0</v>
          </cell>
          <cell r="F18">
            <v>1823736</v>
          </cell>
        </row>
        <row r="19">
          <cell r="C19">
            <v>6110</v>
          </cell>
          <cell r="F19">
            <v>1823736</v>
          </cell>
        </row>
        <row r="20">
          <cell r="C20">
            <v>0</v>
          </cell>
          <cell r="F20">
            <v>0</v>
          </cell>
        </row>
        <row r="21">
          <cell r="C21">
            <v>514191</v>
          </cell>
          <cell r="F21">
            <v>0</v>
          </cell>
        </row>
        <row r="22">
          <cell r="C22">
            <v>5152672</v>
          </cell>
          <cell r="F22">
            <v>0</v>
          </cell>
        </row>
        <row r="23">
          <cell r="C23">
            <v>5679543</v>
          </cell>
          <cell r="F23">
            <v>500677</v>
          </cell>
        </row>
        <row r="24">
          <cell r="C24">
            <v>3012378</v>
          </cell>
          <cell r="F24">
            <v>0</v>
          </cell>
        </row>
        <row r="25">
          <cell r="C25">
            <v>682779</v>
          </cell>
          <cell r="F25">
            <v>0</v>
          </cell>
        </row>
        <row r="26">
          <cell r="C26">
            <v>4545151</v>
          </cell>
          <cell r="F26">
            <v>500677</v>
          </cell>
        </row>
        <row r="27">
          <cell r="C27">
            <v>7212316</v>
          </cell>
          <cell r="F27">
            <v>2029284</v>
          </cell>
        </row>
      </sheetData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1"/>
  <sheetViews>
    <sheetView rightToLeft="1" tabSelected="1" zoomScaleNormal="100" workbookViewId="0">
      <selection activeCell="J15" sqref="J15"/>
    </sheetView>
  </sheetViews>
  <sheetFormatPr defaultRowHeight="21" x14ac:dyDescent="0.2"/>
  <cols>
    <col min="1" max="1" width="6.85546875" style="50" customWidth="1"/>
    <col min="2" max="2" width="61.140625" style="50" customWidth="1"/>
    <col min="3" max="3" width="15" style="83" customWidth="1"/>
    <col min="4" max="4" width="7" style="50" customWidth="1"/>
    <col min="5" max="5" width="60.5703125" style="50" customWidth="1"/>
    <col min="6" max="6" width="15" style="83" customWidth="1"/>
    <col min="7" max="7" width="10.140625" style="50" customWidth="1"/>
    <col min="8" max="8" width="9.140625" style="50"/>
    <col min="9" max="10" width="11.85546875" style="50" customWidth="1"/>
    <col min="11" max="16384" width="9.140625" style="50"/>
  </cols>
  <sheetData>
    <row r="1" spans="1:10" ht="18" customHeight="1" x14ac:dyDescent="0.2">
      <c r="A1" s="103" t="s">
        <v>224</v>
      </c>
      <c r="B1" s="103"/>
      <c r="C1" s="103"/>
      <c r="D1" s="103"/>
      <c r="E1" s="103"/>
      <c r="F1" s="103"/>
    </row>
    <row r="2" spans="1:10" ht="18" customHeight="1" x14ac:dyDescent="0.2">
      <c r="A2" s="104"/>
      <c r="B2" s="104"/>
      <c r="C2" s="51"/>
      <c r="D2" s="52"/>
      <c r="E2" s="52"/>
      <c r="F2" s="53" t="s">
        <v>1</v>
      </c>
    </row>
    <row r="3" spans="1:10" ht="29.25" customHeight="1" thickBot="1" x14ac:dyDescent="0.25">
      <c r="A3" s="54" t="s">
        <v>2</v>
      </c>
      <c r="B3" s="55" t="s">
        <v>3</v>
      </c>
      <c r="C3" s="54" t="s">
        <v>225</v>
      </c>
      <c r="D3" s="54" t="s">
        <v>2</v>
      </c>
      <c r="E3" s="55" t="s">
        <v>226</v>
      </c>
      <c r="F3" s="54" t="s">
        <v>4</v>
      </c>
    </row>
    <row r="4" spans="1:10" ht="18" customHeight="1" x14ac:dyDescent="0.2">
      <c r="A4" s="56">
        <v>1</v>
      </c>
      <c r="B4" s="57" t="s">
        <v>6</v>
      </c>
      <c r="C4" s="58">
        <v>93955800</v>
      </c>
      <c r="D4" s="59">
        <v>28</v>
      </c>
      <c r="E4" s="60" t="s">
        <v>227</v>
      </c>
      <c r="F4" s="61">
        <v>20102172</v>
      </c>
    </row>
    <row r="5" spans="1:10" ht="18" customHeight="1" x14ac:dyDescent="0.2">
      <c r="A5" s="56">
        <v>2</v>
      </c>
      <c r="B5" s="62" t="s">
        <v>8</v>
      </c>
      <c r="C5" s="58">
        <v>12307998</v>
      </c>
      <c r="D5" s="63">
        <v>29</v>
      </c>
      <c r="E5" s="62" t="s">
        <v>228</v>
      </c>
      <c r="F5" s="61">
        <v>156676382</v>
      </c>
    </row>
    <row r="6" spans="1:10" ht="18" customHeight="1" x14ac:dyDescent="0.2">
      <c r="A6" s="56">
        <v>3</v>
      </c>
      <c r="B6" s="62" t="s">
        <v>229</v>
      </c>
      <c r="C6" s="58">
        <v>0</v>
      </c>
      <c r="D6" s="59">
        <v>30</v>
      </c>
      <c r="E6" s="62" t="s">
        <v>230</v>
      </c>
      <c r="F6" s="61">
        <v>151441517</v>
      </c>
    </row>
    <row r="7" spans="1:10" ht="18" customHeight="1" x14ac:dyDescent="0.2">
      <c r="A7" s="56">
        <v>4</v>
      </c>
      <c r="B7" s="62" t="s">
        <v>231</v>
      </c>
      <c r="C7" s="58">
        <v>106263798</v>
      </c>
      <c r="D7" s="63">
        <v>31</v>
      </c>
      <c r="E7" s="62" t="s">
        <v>232</v>
      </c>
      <c r="F7" s="61">
        <v>14361142</v>
      </c>
    </row>
    <row r="8" spans="1:10" ht="18" customHeight="1" x14ac:dyDescent="0.2">
      <c r="A8" s="56">
        <v>5</v>
      </c>
      <c r="B8" s="62" t="s">
        <v>12</v>
      </c>
      <c r="C8" s="58">
        <v>1013360</v>
      </c>
      <c r="D8" s="59">
        <v>32</v>
      </c>
      <c r="E8" s="62" t="s">
        <v>119</v>
      </c>
      <c r="F8" s="61">
        <v>47630636</v>
      </c>
    </row>
    <row r="9" spans="1:10" ht="18" customHeight="1" x14ac:dyDescent="0.2">
      <c r="A9" s="56">
        <v>6</v>
      </c>
      <c r="B9" s="62" t="s">
        <v>233</v>
      </c>
      <c r="C9" s="58">
        <v>9750000</v>
      </c>
      <c r="D9" s="63">
        <v>33</v>
      </c>
      <c r="E9" s="62" t="s">
        <v>234</v>
      </c>
      <c r="F9" s="61">
        <v>-144229327</v>
      </c>
    </row>
    <row r="10" spans="1:10" ht="18" customHeight="1" x14ac:dyDescent="0.2">
      <c r="A10" s="56">
        <v>7</v>
      </c>
      <c r="B10" s="62" t="s">
        <v>235</v>
      </c>
      <c r="C10" s="58">
        <v>117027158</v>
      </c>
      <c r="D10" s="59">
        <v>34</v>
      </c>
      <c r="E10" s="62" t="s">
        <v>120</v>
      </c>
      <c r="F10" s="61">
        <v>8732429</v>
      </c>
    </row>
    <row r="11" spans="1:10" ht="18" customHeight="1" x14ac:dyDescent="0.2">
      <c r="A11" s="56">
        <v>8</v>
      </c>
      <c r="B11" s="62" t="s">
        <v>18</v>
      </c>
      <c r="C11" s="58">
        <v>459619688</v>
      </c>
      <c r="D11" s="63">
        <v>35</v>
      </c>
      <c r="E11" s="62" t="s">
        <v>236</v>
      </c>
      <c r="F11" s="61">
        <v>-87866262</v>
      </c>
      <c r="J11" s="64"/>
    </row>
    <row r="12" spans="1:10" ht="18" customHeight="1" x14ac:dyDescent="0.2">
      <c r="A12" s="56">
        <v>9</v>
      </c>
      <c r="B12" s="62" t="s">
        <v>237</v>
      </c>
      <c r="C12" s="58">
        <v>576646846</v>
      </c>
      <c r="D12" s="59">
        <v>36</v>
      </c>
      <c r="E12" s="62" t="s">
        <v>238</v>
      </c>
      <c r="F12" s="61">
        <v>117407518</v>
      </c>
    </row>
    <row r="13" spans="1:10" ht="18" customHeight="1" x14ac:dyDescent="0.2">
      <c r="A13" s="56">
        <v>10</v>
      </c>
      <c r="B13" s="62" t="s">
        <v>22</v>
      </c>
      <c r="C13" s="58">
        <v>56193887</v>
      </c>
      <c r="D13" s="63">
        <v>37</v>
      </c>
      <c r="E13" s="62" t="s">
        <v>239</v>
      </c>
      <c r="F13" s="61">
        <v>-205273780</v>
      </c>
    </row>
    <row r="14" spans="1:10" ht="18" customHeight="1" x14ac:dyDescent="0.2">
      <c r="A14" s="56">
        <v>11</v>
      </c>
      <c r="B14" s="62" t="s">
        <v>24</v>
      </c>
      <c r="C14" s="58">
        <v>712607</v>
      </c>
      <c r="D14" s="59">
        <v>38</v>
      </c>
      <c r="E14" s="62" t="s">
        <v>21</v>
      </c>
      <c r="F14" s="61">
        <v>197032</v>
      </c>
    </row>
    <row r="15" spans="1:10" ht="18" customHeight="1" x14ac:dyDescent="0.2">
      <c r="A15" s="56">
        <v>12</v>
      </c>
      <c r="B15" s="62" t="s">
        <v>240</v>
      </c>
      <c r="C15" s="58">
        <v>22457511</v>
      </c>
      <c r="D15" s="63">
        <v>39</v>
      </c>
      <c r="E15" s="62" t="s">
        <v>241</v>
      </c>
      <c r="F15" s="61">
        <v>263294085</v>
      </c>
    </row>
    <row r="16" spans="1:10" ht="18" customHeight="1" x14ac:dyDescent="0.2">
      <c r="A16" s="56">
        <v>13</v>
      </c>
      <c r="B16" s="62" t="s">
        <v>242</v>
      </c>
      <c r="C16" s="58">
        <v>34448983</v>
      </c>
      <c r="D16" s="59">
        <v>40</v>
      </c>
      <c r="E16" s="62" t="s">
        <v>243</v>
      </c>
      <c r="F16" s="61">
        <v>57823273</v>
      </c>
    </row>
    <row r="17" spans="1:12" ht="18" customHeight="1" x14ac:dyDescent="0.2">
      <c r="A17" s="56">
        <v>14</v>
      </c>
      <c r="B17" s="62" t="s">
        <v>244</v>
      </c>
      <c r="C17" s="58">
        <v>17747261</v>
      </c>
      <c r="D17" s="63">
        <v>41</v>
      </c>
      <c r="E17" s="62" t="s">
        <v>245</v>
      </c>
      <c r="F17" s="61">
        <v>2939885</v>
      </c>
    </row>
    <row r="18" spans="1:12" ht="18" customHeight="1" x14ac:dyDescent="0.2">
      <c r="A18" s="56">
        <v>15</v>
      </c>
      <c r="B18" s="62" t="s">
        <v>32</v>
      </c>
      <c r="C18" s="58">
        <v>5025124</v>
      </c>
      <c r="D18" s="59">
        <v>42</v>
      </c>
      <c r="E18" s="62" t="s">
        <v>246</v>
      </c>
      <c r="F18" s="61">
        <v>54883388</v>
      </c>
      <c r="I18" s="64"/>
    </row>
    <row r="19" spans="1:12" ht="18" customHeight="1" x14ac:dyDescent="0.2">
      <c r="A19" s="56">
        <v>16</v>
      </c>
      <c r="B19" s="62" t="s">
        <v>247</v>
      </c>
      <c r="C19" s="58">
        <v>3249540</v>
      </c>
      <c r="D19" s="63">
        <v>43</v>
      </c>
      <c r="E19" s="62" t="s">
        <v>248</v>
      </c>
      <c r="F19" s="61">
        <v>2827375</v>
      </c>
    </row>
    <row r="20" spans="1:12" ht="18" customHeight="1" x14ac:dyDescent="0.2">
      <c r="A20" s="56">
        <v>17</v>
      </c>
      <c r="B20" s="62" t="s">
        <v>249</v>
      </c>
      <c r="C20" s="58">
        <v>7783244</v>
      </c>
      <c r="D20" s="59">
        <v>44</v>
      </c>
      <c r="E20" s="62" t="s">
        <v>250</v>
      </c>
      <c r="F20" s="61">
        <v>57710763</v>
      </c>
    </row>
    <row r="21" spans="1:12" ht="18" customHeight="1" x14ac:dyDescent="0.2">
      <c r="A21" s="56">
        <v>18</v>
      </c>
      <c r="B21" s="62" t="s">
        <v>251</v>
      </c>
      <c r="C21" s="58">
        <v>42384</v>
      </c>
      <c r="D21" s="63">
        <v>45</v>
      </c>
      <c r="E21" s="65" t="s">
        <v>252</v>
      </c>
      <c r="F21" s="61">
        <v>35667520</v>
      </c>
    </row>
    <row r="22" spans="1:12" ht="18" customHeight="1" x14ac:dyDescent="0.2">
      <c r="A22" s="56">
        <v>19</v>
      </c>
      <c r="B22" s="62" t="s">
        <v>253</v>
      </c>
      <c r="C22" s="58">
        <v>1646018</v>
      </c>
      <c r="D22" s="59">
        <v>46</v>
      </c>
      <c r="E22" s="66" t="s">
        <v>254</v>
      </c>
      <c r="F22" s="61"/>
      <c r="L22" s="64"/>
    </row>
    <row r="23" spans="1:12" ht="18" customHeight="1" x14ac:dyDescent="0.2">
      <c r="A23" s="56">
        <v>20</v>
      </c>
      <c r="B23" s="62" t="s">
        <v>255</v>
      </c>
      <c r="C23" s="58">
        <v>951</v>
      </c>
      <c r="D23" s="63">
        <v>47</v>
      </c>
      <c r="E23" s="67" t="s">
        <v>256</v>
      </c>
      <c r="F23" s="61">
        <v>14494</v>
      </c>
    </row>
    <row r="24" spans="1:12" ht="18" customHeight="1" x14ac:dyDescent="0.2">
      <c r="A24" s="56">
        <v>21</v>
      </c>
      <c r="B24" s="62" t="s">
        <v>40</v>
      </c>
      <c r="C24" s="58">
        <v>491371965</v>
      </c>
      <c r="D24" s="59">
        <v>48</v>
      </c>
      <c r="E24" s="67" t="s">
        <v>257</v>
      </c>
      <c r="F24" s="61">
        <v>0</v>
      </c>
    </row>
    <row r="25" spans="1:12" ht="18" customHeight="1" x14ac:dyDescent="0.2">
      <c r="A25" s="56">
        <v>22</v>
      </c>
      <c r="B25" s="62" t="s">
        <v>42</v>
      </c>
      <c r="C25" s="58">
        <v>26582821</v>
      </c>
      <c r="D25" s="63">
        <v>49</v>
      </c>
      <c r="E25" s="67" t="s">
        <v>258</v>
      </c>
      <c r="F25" s="61">
        <v>0</v>
      </c>
    </row>
    <row r="26" spans="1:12" ht="18" customHeight="1" x14ac:dyDescent="0.2">
      <c r="A26" s="56">
        <v>23</v>
      </c>
      <c r="B26" s="62" t="s">
        <v>259</v>
      </c>
      <c r="C26" s="58">
        <v>535702047</v>
      </c>
      <c r="D26" s="59">
        <v>50</v>
      </c>
      <c r="E26" s="62" t="s">
        <v>45</v>
      </c>
      <c r="F26" s="61">
        <v>12588463</v>
      </c>
    </row>
    <row r="27" spans="1:12" ht="18" customHeight="1" x14ac:dyDescent="0.2">
      <c r="A27" s="56">
        <v>24</v>
      </c>
      <c r="B27" s="62" t="s">
        <v>260</v>
      </c>
      <c r="C27" s="58">
        <v>76082359</v>
      </c>
      <c r="D27" s="63">
        <v>51</v>
      </c>
      <c r="E27" s="62" t="s">
        <v>47</v>
      </c>
      <c r="F27" s="61">
        <v>-51842</v>
      </c>
    </row>
    <row r="28" spans="1:12" ht="18" customHeight="1" x14ac:dyDescent="0.2">
      <c r="A28" s="56">
        <v>25</v>
      </c>
      <c r="B28" s="62" t="s">
        <v>48</v>
      </c>
      <c r="C28" s="58">
        <v>6495816</v>
      </c>
      <c r="D28" s="59">
        <v>52</v>
      </c>
      <c r="E28" s="62" t="s">
        <v>49</v>
      </c>
      <c r="F28" s="61">
        <v>9506622</v>
      </c>
    </row>
    <row r="29" spans="1:12" ht="18" customHeight="1" x14ac:dyDescent="0.2">
      <c r="A29" s="56">
        <v>26</v>
      </c>
      <c r="B29" s="62" t="s">
        <v>261</v>
      </c>
      <c r="C29" s="58">
        <v>117027158</v>
      </c>
      <c r="D29" s="63">
        <v>53</v>
      </c>
      <c r="E29" s="62" t="s">
        <v>262</v>
      </c>
      <c r="F29" s="61">
        <v>8028417</v>
      </c>
    </row>
    <row r="30" spans="1:12" x14ac:dyDescent="0.2">
      <c r="A30" s="56">
        <v>27</v>
      </c>
      <c r="B30" s="62" t="s">
        <v>263</v>
      </c>
      <c r="C30" s="58">
        <v>576646846</v>
      </c>
      <c r="D30" s="59">
        <v>54</v>
      </c>
      <c r="E30" s="62" t="s">
        <v>264</v>
      </c>
      <c r="F30" s="61">
        <v>46854971</v>
      </c>
    </row>
    <row r="31" spans="1:12" ht="24.75" hidden="1" x14ac:dyDescent="0.2">
      <c r="A31" s="105"/>
      <c r="B31" s="106"/>
      <c r="C31" s="106"/>
      <c r="D31" s="106"/>
      <c r="E31" s="106"/>
      <c r="F31" s="106"/>
      <c r="G31" s="68"/>
    </row>
    <row r="32" spans="1:12" ht="24.75" hidden="1" x14ac:dyDescent="0.2">
      <c r="B32" s="69"/>
      <c r="C32" s="70">
        <f>'[1]نشاط 1 '!C31+'[1]نشاط 2'!C31+'[1]نشاط رقم 5'!C31+'[1]نشاط 7'!A31</f>
        <v>0</v>
      </c>
      <c r="D32" s="69"/>
      <c r="E32" s="69"/>
      <c r="F32" s="71">
        <f>'[1]نشاط 1 '!F31+'[1]نشاط 2'!A31+'[1]نشاط رقم3'!A31+'[1]نشاط رقم 4'!F31+'[1]نشاط رقم 5'!A31+'[1]نشاط رقم 6'!A31+'[1]نشاط 7'!F31</f>
        <v>0</v>
      </c>
    </row>
    <row r="33" spans="1:15" ht="321.75" hidden="1" x14ac:dyDescent="0.2">
      <c r="A33" s="72" t="s">
        <v>54</v>
      </c>
      <c r="B33" s="72"/>
      <c r="C33" s="73"/>
      <c r="D33" s="69"/>
      <c r="E33" s="69"/>
      <c r="F33" s="74"/>
    </row>
    <row r="34" spans="1:15" ht="27.75" hidden="1" x14ac:dyDescent="0.2">
      <c r="A34" s="107" t="s">
        <v>265</v>
      </c>
      <c r="B34" s="107"/>
      <c r="C34" s="75">
        <f>C12-C30</f>
        <v>0</v>
      </c>
      <c r="E34" s="50">
        <f>F21+F26+F27+F28</f>
        <v>57710763</v>
      </c>
      <c r="F34" s="76"/>
    </row>
    <row r="35" spans="1:15" ht="27.75" hidden="1" x14ac:dyDescent="0.2">
      <c r="A35" s="107" t="s">
        <v>266</v>
      </c>
      <c r="B35" s="107"/>
      <c r="C35" s="73"/>
      <c r="F35" s="76"/>
      <c r="G35" s="50" t="s">
        <v>147</v>
      </c>
      <c r="H35" s="50" t="s">
        <v>267</v>
      </c>
      <c r="I35" s="50" t="s">
        <v>268</v>
      </c>
      <c r="J35" s="50" t="s">
        <v>269</v>
      </c>
      <c r="K35" s="50" t="s">
        <v>270</v>
      </c>
      <c r="L35" s="50" t="s">
        <v>59</v>
      </c>
      <c r="M35" s="50" t="s">
        <v>60</v>
      </c>
      <c r="N35" s="50" t="s">
        <v>61</v>
      </c>
      <c r="O35" s="50" t="s">
        <v>62</v>
      </c>
    </row>
    <row r="36" spans="1:15" ht="24.75" hidden="1" x14ac:dyDescent="0.2">
      <c r="A36" s="108" t="s">
        <v>66</v>
      </c>
      <c r="B36" s="108"/>
      <c r="C36" s="108"/>
      <c r="E36" s="64">
        <f>F20-E34</f>
        <v>0</v>
      </c>
      <c r="F36" s="76"/>
      <c r="G36" s="50" t="s">
        <v>217</v>
      </c>
      <c r="H36" s="50">
        <v>43</v>
      </c>
      <c r="I36" s="50">
        <v>44258</v>
      </c>
      <c r="J36" s="50">
        <f>1026568+26626</f>
        <v>1053194</v>
      </c>
      <c r="K36" s="50">
        <v>32320</v>
      </c>
      <c r="L36" s="50">
        <v>56175</v>
      </c>
      <c r="O36" s="50">
        <f>H36+I36+J36+K36+L36+M36+N36</f>
        <v>1185990</v>
      </c>
    </row>
    <row r="37" spans="1:15" ht="222.75" hidden="1" x14ac:dyDescent="0.2">
      <c r="A37" s="77" t="s">
        <v>67</v>
      </c>
      <c r="B37" s="78" t="s">
        <v>68</v>
      </c>
      <c r="C37" s="77" t="s">
        <v>69</v>
      </c>
      <c r="F37" s="76"/>
      <c r="G37" s="50" t="s">
        <v>219</v>
      </c>
      <c r="I37" s="50">
        <v>18338</v>
      </c>
      <c r="J37" s="50">
        <f>228341+19742</f>
        <v>248083</v>
      </c>
      <c r="K37" s="50">
        <v>8720</v>
      </c>
      <c r="L37" s="50">
        <v>34374</v>
      </c>
      <c r="O37" s="50">
        <f>I37+J37+K37+L37+M37+N37</f>
        <v>309515</v>
      </c>
    </row>
    <row r="38" spans="1:15" ht="222" hidden="1" x14ac:dyDescent="0.2">
      <c r="A38" s="79" t="s">
        <v>70</v>
      </c>
      <c r="B38" s="80">
        <f>F11/F29</f>
        <v>-10.944406848822128</v>
      </c>
      <c r="C38" s="81"/>
      <c r="F38" s="76"/>
      <c r="G38" s="50" t="s">
        <v>220</v>
      </c>
      <c r="I38" s="50">
        <f>I36-I37</f>
        <v>25920</v>
      </c>
      <c r="J38" s="50">
        <f t="shared" ref="J38:O38" si="0">J36-J37</f>
        <v>805111</v>
      </c>
      <c r="K38" s="50">
        <f t="shared" si="0"/>
        <v>23600</v>
      </c>
      <c r="L38" s="50">
        <f t="shared" si="0"/>
        <v>21801</v>
      </c>
      <c r="M38" s="50">
        <f t="shared" si="0"/>
        <v>0</v>
      </c>
      <c r="N38" s="50">
        <f t="shared" si="0"/>
        <v>0</v>
      </c>
      <c r="O38" s="50">
        <f t="shared" si="0"/>
        <v>876475</v>
      </c>
    </row>
    <row r="39" spans="1:15" ht="138.75" hidden="1" x14ac:dyDescent="0.2">
      <c r="A39" s="79" t="s">
        <v>71</v>
      </c>
      <c r="B39" s="80">
        <f>F11/C13</f>
        <v>-1.5636266983987066</v>
      </c>
      <c r="C39" s="81"/>
      <c r="F39" s="76"/>
    </row>
    <row r="40" spans="1:15" ht="138.75" hidden="1" x14ac:dyDescent="0.2">
      <c r="A40" s="79" t="s">
        <v>271</v>
      </c>
      <c r="B40" s="80">
        <f>F12/F11</f>
        <v>-1.3362070415605025</v>
      </c>
      <c r="C40" s="81"/>
      <c r="F40" s="76"/>
    </row>
    <row r="41" spans="1:15" ht="83.25" hidden="1" x14ac:dyDescent="0.2">
      <c r="A41" s="79" t="s">
        <v>272</v>
      </c>
      <c r="B41" s="80">
        <f>C13/F29</f>
        <v>6.9993732263782515</v>
      </c>
      <c r="C41" s="81"/>
      <c r="F41" s="76"/>
    </row>
    <row r="42" spans="1:15" ht="83.25" hidden="1" x14ac:dyDescent="0.2">
      <c r="A42" s="79" t="s">
        <v>72</v>
      </c>
      <c r="B42" s="80">
        <f>C26/C11</f>
        <v>1.1655332897750019</v>
      </c>
      <c r="C42" s="81"/>
      <c r="F42" s="76"/>
    </row>
    <row r="43" spans="1:15" ht="138.75" hidden="1" x14ac:dyDescent="0.2">
      <c r="A43" s="79" t="s">
        <v>73</v>
      </c>
      <c r="B43" s="80">
        <f>C25/C11</f>
        <v>5.7836558559258233E-2</v>
      </c>
      <c r="C43" s="81"/>
      <c r="F43" s="76"/>
    </row>
    <row r="44" spans="1:15" ht="222" hidden="1" x14ac:dyDescent="0.2">
      <c r="A44" s="79" t="s">
        <v>74</v>
      </c>
      <c r="B44" s="80"/>
      <c r="C44" s="81">
        <f>C20/C27*100</f>
        <v>10.230024544848826</v>
      </c>
      <c r="F44" s="76"/>
    </row>
    <row r="45" spans="1:15" ht="111" hidden="1" x14ac:dyDescent="0.2">
      <c r="A45" s="79" t="s">
        <v>75</v>
      </c>
      <c r="B45" s="80"/>
      <c r="C45" s="81">
        <f>F21/C29*100</f>
        <v>30.477985289534249</v>
      </c>
      <c r="F45" s="76"/>
    </row>
    <row r="46" spans="1:15" ht="222" hidden="1" x14ac:dyDescent="0.2">
      <c r="A46" s="79" t="s">
        <v>76</v>
      </c>
      <c r="B46" s="80"/>
      <c r="C46" s="81">
        <f>C9/C30*100</f>
        <v>1.6908095600682431</v>
      </c>
      <c r="F46" s="76"/>
    </row>
    <row r="47" spans="1:15" ht="83.25" hidden="1" x14ac:dyDescent="0.2">
      <c r="A47" s="79" t="s">
        <v>77</v>
      </c>
      <c r="B47" s="80">
        <f>C10/F16</f>
        <v>2.0238764069961932</v>
      </c>
      <c r="C47" s="81"/>
      <c r="F47" s="76"/>
    </row>
    <row r="48" spans="1:15" ht="277.5" hidden="1" x14ac:dyDescent="0.2">
      <c r="A48" s="79" t="s">
        <v>78</v>
      </c>
      <c r="B48" s="80">
        <f>F21/F18</f>
        <v>0.64987824731228327</v>
      </c>
      <c r="C48" s="81"/>
      <c r="F48" s="76"/>
    </row>
    <row r="49" spans="1:6" ht="388.5" hidden="1" x14ac:dyDescent="0.2">
      <c r="A49" s="79" t="s">
        <v>79</v>
      </c>
      <c r="B49" s="80"/>
      <c r="C49" s="81">
        <f>C7/C30*100</f>
        <v>18.427881594621606</v>
      </c>
      <c r="F49" s="76"/>
    </row>
    <row r="50" spans="1:6" ht="222" hidden="1" x14ac:dyDescent="0.2">
      <c r="A50" s="79" t="s">
        <v>80</v>
      </c>
      <c r="B50" s="80">
        <f>F21/C4</f>
        <v>0.37962020439398098</v>
      </c>
      <c r="C50" s="81"/>
      <c r="F50" s="76"/>
    </row>
    <row r="51" spans="1:6" ht="63" hidden="1" x14ac:dyDescent="0.2">
      <c r="A51" s="82" t="s">
        <v>273</v>
      </c>
      <c r="B51" s="82" t="e">
        <f>F11/C54</f>
        <v>#DIV/0!</v>
      </c>
      <c r="F51" s="76"/>
    </row>
    <row r="52" spans="1:6" ht="63" hidden="1" x14ac:dyDescent="0.2">
      <c r="A52" s="83" t="s">
        <v>221</v>
      </c>
      <c r="B52" s="83">
        <f>F7/C16</f>
        <v>0.41688145046255792</v>
      </c>
      <c r="F52" s="76"/>
    </row>
    <row r="53" spans="1:6" ht="24.75" hidden="1" x14ac:dyDescent="0.2">
      <c r="F53" s="76"/>
    </row>
    <row r="54" spans="1:6" ht="27.75" hidden="1" x14ac:dyDescent="0.2">
      <c r="B54" s="84" t="s">
        <v>274</v>
      </c>
      <c r="C54" s="85"/>
      <c r="D54" s="86"/>
      <c r="E54" s="84" t="s">
        <v>88</v>
      </c>
    </row>
    <row r="55" spans="1:6" hidden="1" x14ac:dyDescent="0.2">
      <c r="B55" s="86" t="s">
        <v>275</v>
      </c>
      <c r="C55" s="85">
        <f>[1]لحوم!C56+[1]تمور!C56+[1]بذور!C55+[1]زراعية!C56</f>
        <v>70543151</v>
      </c>
      <c r="D55" s="86"/>
      <c r="E55" s="86" t="s">
        <v>89</v>
      </c>
    </row>
    <row r="56" spans="1:6" hidden="1" x14ac:dyDescent="0.2">
      <c r="B56" s="86" t="s">
        <v>84</v>
      </c>
      <c r="C56" s="85">
        <f>[1]لحوم!C57+[1]تمور!C57+[1]بذور!C56+[1]زراعية!C57</f>
        <v>-10019083</v>
      </c>
      <c r="D56" s="86"/>
      <c r="E56" s="86" t="s">
        <v>276</v>
      </c>
    </row>
    <row r="57" spans="1:6" hidden="1" x14ac:dyDescent="0.2">
      <c r="B57" s="86" t="s">
        <v>277</v>
      </c>
      <c r="C57" s="85"/>
      <c r="D57" s="86"/>
      <c r="E57" s="86" t="s">
        <v>278</v>
      </c>
    </row>
    <row r="58" spans="1:6" hidden="1" x14ac:dyDescent="0.2">
      <c r="B58" s="86"/>
      <c r="C58" s="85"/>
      <c r="D58" s="86"/>
    </row>
    <row r="59" spans="1:6" ht="49.5" hidden="1" x14ac:dyDescent="0.2">
      <c r="B59" s="84" t="s">
        <v>279</v>
      </c>
      <c r="C59" s="87" t="s">
        <v>280</v>
      </c>
      <c r="D59" s="88" t="s">
        <v>281</v>
      </c>
      <c r="E59" s="84" t="s">
        <v>83</v>
      </c>
    </row>
    <row r="60" spans="1:6" hidden="1" x14ac:dyDescent="0.2">
      <c r="B60" s="86" t="s">
        <v>92</v>
      </c>
      <c r="C60" s="85">
        <v>2076336</v>
      </c>
      <c r="D60" s="86">
        <v>491091</v>
      </c>
      <c r="E60" s="86" t="s">
        <v>282</v>
      </c>
      <c r="F60" s="83">
        <v>534416</v>
      </c>
    </row>
    <row r="61" spans="1:6" hidden="1" x14ac:dyDescent="0.2">
      <c r="B61" s="86" t="s">
        <v>283</v>
      </c>
      <c r="C61" s="85"/>
      <c r="D61" s="86"/>
      <c r="E61" s="86" t="s">
        <v>86</v>
      </c>
    </row>
    <row r="62" spans="1:6" hidden="1" x14ac:dyDescent="0.2">
      <c r="B62" s="86"/>
      <c r="C62" s="85"/>
      <c r="D62" s="86"/>
      <c r="E62" s="86" t="s">
        <v>87</v>
      </c>
    </row>
    <row r="63" spans="1:6" ht="27.75" hidden="1" x14ac:dyDescent="0.2">
      <c r="B63" s="84" t="s">
        <v>30</v>
      </c>
      <c r="C63" s="85"/>
      <c r="D63" s="86"/>
    </row>
    <row r="64" spans="1:6" ht="27.75" hidden="1" x14ac:dyDescent="0.2">
      <c r="B64" s="86" t="s">
        <v>96</v>
      </c>
      <c r="C64" s="85"/>
      <c r="D64" s="86"/>
      <c r="E64" s="84" t="s">
        <v>284</v>
      </c>
    </row>
    <row r="65" spans="2:6" hidden="1" x14ac:dyDescent="0.2">
      <c r="B65" s="86" t="s">
        <v>285</v>
      </c>
      <c r="C65" s="85"/>
      <c r="D65" s="86"/>
      <c r="E65" s="86" t="s">
        <v>99</v>
      </c>
      <c r="F65" s="83">
        <v>14506</v>
      </c>
    </row>
    <row r="66" spans="2:6" hidden="1" x14ac:dyDescent="0.2">
      <c r="B66" s="86" t="s">
        <v>98</v>
      </c>
      <c r="C66" s="85"/>
      <c r="D66" s="86"/>
      <c r="E66" s="86" t="s">
        <v>101</v>
      </c>
      <c r="F66" s="83">
        <v>1274435</v>
      </c>
    </row>
    <row r="67" spans="2:6" hidden="1" x14ac:dyDescent="0.2">
      <c r="B67" s="86" t="s">
        <v>100</v>
      </c>
      <c r="C67" s="85"/>
      <c r="D67" s="86"/>
      <c r="E67" s="86" t="s">
        <v>103</v>
      </c>
    </row>
    <row r="68" spans="2:6" hidden="1" x14ac:dyDescent="0.2">
      <c r="B68" s="86" t="s">
        <v>286</v>
      </c>
      <c r="C68" s="85"/>
      <c r="D68" s="86"/>
    </row>
    <row r="69" spans="2:6" ht="27.75" hidden="1" x14ac:dyDescent="0.2">
      <c r="B69" s="86" t="s">
        <v>102</v>
      </c>
      <c r="C69" s="85"/>
      <c r="D69" s="86"/>
      <c r="E69" s="84" t="s">
        <v>106</v>
      </c>
    </row>
    <row r="70" spans="2:6" hidden="1" x14ac:dyDescent="0.2">
      <c r="B70" s="86" t="s">
        <v>104</v>
      </c>
      <c r="C70" s="85">
        <v>50</v>
      </c>
      <c r="D70" s="86"/>
      <c r="E70" s="86" t="s">
        <v>108</v>
      </c>
      <c r="F70" s="83">
        <v>101838</v>
      </c>
    </row>
    <row r="71" spans="2:6" hidden="1" x14ac:dyDescent="0.2">
      <c r="B71" s="86" t="s">
        <v>105</v>
      </c>
      <c r="C71" s="85"/>
      <c r="D71" s="86"/>
      <c r="E71" s="86" t="s">
        <v>110</v>
      </c>
    </row>
    <row r="72" spans="2:6" hidden="1" x14ac:dyDescent="0.2">
      <c r="B72" s="86" t="s">
        <v>107</v>
      </c>
      <c r="C72" s="85"/>
      <c r="D72" s="86"/>
    </row>
    <row r="73" spans="2:6" hidden="1" x14ac:dyDescent="0.2">
      <c r="B73" s="86" t="s">
        <v>109</v>
      </c>
      <c r="C73" s="85"/>
      <c r="D73" s="86"/>
    </row>
    <row r="74" spans="2:6" ht="24.75" hidden="1" x14ac:dyDescent="0.2">
      <c r="B74" s="86" t="s">
        <v>111</v>
      </c>
      <c r="C74" s="85"/>
      <c r="D74" s="86"/>
      <c r="E74" s="77" t="s">
        <v>7</v>
      </c>
    </row>
    <row r="75" spans="2:6" hidden="1" x14ac:dyDescent="0.2">
      <c r="B75" s="86"/>
      <c r="C75" s="85"/>
      <c r="D75" s="86"/>
      <c r="E75" s="50" t="s">
        <v>287</v>
      </c>
    </row>
    <row r="76" spans="2:6" ht="27.75" hidden="1" x14ac:dyDescent="0.2">
      <c r="B76" s="84" t="s">
        <v>115</v>
      </c>
      <c r="C76" s="85"/>
      <c r="D76" s="86"/>
      <c r="E76" s="50" t="s">
        <v>116</v>
      </c>
    </row>
    <row r="77" spans="2:6" hidden="1" x14ac:dyDescent="0.2">
      <c r="B77" s="86" t="s">
        <v>288</v>
      </c>
      <c r="C77" s="85"/>
      <c r="D77" s="86"/>
    </row>
    <row r="78" spans="2:6" hidden="1" x14ac:dyDescent="0.2">
      <c r="B78" s="86" t="s">
        <v>117</v>
      </c>
      <c r="C78" s="85"/>
      <c r="D78" s="86"/>
    </row>
    <row r="79" spans="2:6" hidden="1" x14ac:dyDescent="0.2">
      <c r="B79" s="86" t="s">
        <v>118</v>
      </c>
      <c r="C79" s="85"/>
      <c r="D79" s="86"/>
    </row>
    <row r="80" spans="2:6" hidden="1" x14ac:dyDescent="0.2">
      <c r="B80" s="86"/>
      <c r="C80" s="85"/>
      <c r="D80" s="86"/>
    </row>
    <row r="81" spans="2:5" hidden="1" x14ac:dyDescent="0.2">
      <c r="B81" s="86"/>
      <c r="C81" s="85"/>
      <c r="D81" s="86"/>
    </row>
    <row r="82" spans="2:5" ht="27.75" hidden="1" x14ac:dyDescent="0.2">
      <c r="B82" s="84" t="s">
        <v>289</v>
      </c>
      <c r="C82" s="85"/>
      <c r="D82" s="86"/>
      <c r="E82" s="84"/>
    </row>
    <row r="83" spans="2:5" hidden="1" x14ac:dyDescent="0.2">
      <c r="B83" s="86" t="s">
        <v>121</v>
      </c>
      <c r="C83" s="85" t="e">
        <f>'[1]نشاط 1 '!C84+'[1]نشاط 2'!C84+'[1]نشاط رقم3'!C84+'[1]نشاط رقم 4'!C84+'[1]نشاط رقم 5'!C84+'[1]نشاط رقم 6'!C84+'[1]نشاط 7'!C84</f>
        <v>#REF!</v>
      </c>
      <c r="D83" s="86"/>
      <c r="E83" s="86"/>
    </row>
    <row r="84" spans="2:5" hidden="1" x14ac:dyDescent="0.2">
      <c r="B84" s="86"/>
      <c r="C84" s="85" t="e">
        <f>'[1]نشاط 1 '!C85+'[1]نشاط 2'!C85+'[1]نشاط رقم3'!C85+'[1]نشاط رقم 4'!C85+'[1]نشاط رقم 5'!C85+'[1]نشاط رقم 6'!C85+'[1]نشاط 7'!C85</f>
        <v>#REF!</v>
      </c>
      <c r="D84" s="86"/>
      <c r="E84" s="86"/>
    </row>
    <row r="85" spans="2:5" hidden="1" x14ac:dyDescent="0.2">
      <c r="B85" s="86"/>
      <c r="C85" s="85" t="e">
        <f>'[1]نشاط 1 '!C86+'[1]نشاط 2'!C86+'[1]نشاط رقم3'!C86+'[1]نشاط رقم 4'!C86+'[1]نشاط رقم 5'!C86+'[1]نشاط رقم 6'!C86+'[1]نشاط 7'!C86</f>
        <v>#REF!</v>
      </c>
      <c r="D85" s="86"/>
      <c r="E85" s="86"/>
    </row>
    <row r="86" spans="2:5" hidden="1" x14ac:dyDescent="0.2">
      <c r="B86" s="86"/>
      <c r="C86" s="85" t="e">
        <f>'[1]نشاط 1 '!C87+'[1]نشاط 2'!C87+'[1]نشاط رقم3'!C87+'[1]نشاط رقم 4'!C87+'[1]نشاط رقم 5'!C87+'[1]نشاط رقم 6'!C87+'[1]نشاط 7'!C87</f>
        <v>#REF!</v>
      </c>
      <c r="D86" s="86"/>
      <c r="E86" s="86"/>
    </row>
    <row r="87" spans="2:5" ht="24.75" hidden="1" x14ac:dyDescent="0.2">
      <c r="B87" s="77" t="s">
        <v>234</v>
      </c>
      <c r="C87" s="85" t="e">
        <f>'[1]نشاط 1 '!C88+'[1]نشاط 2'!C88+'[1]نشاط رقم3'!C88+'[1]نشاط رقم 4'!C88+'[1]نشاط رقم 5'!C88+'[1]نشاط رقم 6'!C88+'[1]نشاط 7'!C88</f>
        <v>#REF!</v>
      </c>
      <c r="D87" s="86"/>
      <c r="E87" s="86"/>
    </row>
    <row r="88" spans="2:5" hidden="1" x14ac:dyDescent="0.2">
      <c r="B88" s="89" t="s">
        <v>290</v>
      </c>
      <c r="C88" s="85" t="e">
        <f>'[1]نشاط 1 '!C89+'[1]نشاط 2'!C89+'[1]نشاط رقم3'!C89+'[1]نشاط رقم 4'!C89+'[1]نشاط رقم 5'!C89+'[1]نشاط رقم 6'!C89+'[1]نشاط 7'!C89</f>
        <v>#REF!</v>
      </c>
      <c r="D88" s="86"/>
      <c r="E88" s="86"/>
    </row>
    <row r="89" spans="2:5" hidden="1" x14ac:dyDescent="0.2">
      <c r="B89" s="86" t="s">
        <v>127</v>
      </c>
      <c r="C89" s="85" t="e">
        <f>'[1]نشاط 1 '!C90+'[1]نشاط 2'!C90+'[1]نشاط رقم3'!C90+'[1]نشاط رقم 4'!C90+'[1]نشاط رقم 5'!C90+'[1]نشاط رقم 6'!C90+'[1]نشاط 7'!C90</f>
        <v>#REF!</v>
      </c>
      <c r="D89" s="86"/>
      <c r="E89" s="86"/>
    </row>
    <row r="90" spans="2:5" hidden="1" x14ac:dyDescent="0.2">
      <c r="B90" s="86" t="s">
        <v>128</v>
      </c>
      <c r="C90" s="85" t="e">
        <f>'[1]نشاط 1 '!C91+'[1]نشاط 2'!C91+'[1]نشاط رقم3'!C91+'[1]نشاط رقم 4'!C91+'[1]نشاط رقم 5'!C91+'[1]نشاط رقم 6'!C91+'[1]نشاط 7'!C91</f>
        <v>#REF!</v>
      </c>
      <c r="D90" s="86"/>
      <c r="E90" s="86"/>
    </row>
    <row r="91" spans="2:5" hidden="1" x14ac:dyDescent="0.2">
      <c r="B91" s="86"/>
      <c r="C91" s="85" t="e">
        <f>'[1]نشاط 1 '!C92+'[1]نشاط 2'!C92+'[1]نشاط رقم3'!C92+'[1]نشاط رقم 4'!C92+'[1]نشاط رقم 5'!C92+'[1]نشاط رقم 6'!C92+'[1]نشاط 7'!C92</f>
        <v>#REF!</v>
      </c>
      <c r="D91" s="86"/>
      <c r="E91" s="86"/>
    </row>
    <row r="92" spans="2:5" ht="27.75" hidden="1" x14ac:dyDescent="0.2">
      <c r="B92" s="84" t="s">
        <v>291</v>
      </c>
      <c r="C92" s="85" t="e">
        <f>'[1]نشاط 1 '!C93+'[1]نشاط 2'!C93+'[1]نشاط رقم3'!C93+'[1]نشاط رقم 4'!C93+'[1]نشاط رقم 5'!C93+'[1]نشاط رقم 6'!C93+'[1]نشاط 7'!C93</f>
        <v>#REF!</v>
      </c>
      <c r="D92" s="86"/>
    </row>
    <row r="93" spans="2:5" ht="27.75" hidden="1" x14ac:dyDescent="0.2">
      <c r="B93" s="86" t="s">
        <v>292</v>
      </c>
      <c r="C93" s="85" t="e">
        <f>'[1]نشاط 1 '!C94+'[1]نشاط 2'!C94+'[1]نشاط رقم3'!C94+'[1]نشاط رقم 4'!C94+'[1]نشاط رقم 5'!C94+'[1]نشاط رقم 6'!C94+'[1]نشاط 7'!C94</f>
        <v>#REF!</v>
      </c>
      <c r="D93" s="86"/>
      <c r="E93" s="84"/>
    </row>
    <row r="94" spans="2:5" hidden="1" x14ac:dyDescent="0.2">
      <c r="B94" s="86" t="s">
        <v>293</v>
      </c>
      <c r="C94" s="85" t="e">
        <f>'[1]نشاط 1 '!C95+'[1]نشاط 2'!C95+'[1]نشاط رقم3'!C95+'[1]نشاط رقم 4'!C95+'[1]نشاط رقم 5'!C95+'[1]نشاط رقم 6'!C95+'[1]نشاط 7'!C95</f>
        <v>#REF!</v>
      </c>
      <c r="D94" s="86"/>
      <c r="E94" s="86"/>
    </row>
    <row r="95" spans="2:5" hidden="1" x14ac:dyDescent="0.2">
      <c r="B95" s="86" t="s">
        <v>294</v>
      </c>
      <c r="C95" s="85" t="e">
        <f>'[1]نشاط 1 '!C96+'[1]نشاط 2'!C96+'[1]نشاط رقم3'!C96+'[1]نشاط رقم 4'!C96+'[1]نشاط رقم 5'!C96+'[1]نشاط رقم 6'!C96+'[1]نشاط 7'!C96</f>
        <v>#REF!</v>
      </c>
      <c r="D95" s="86"/>
      <c r="E95" s="86"/>
    </row>
    <row r="96" spans="2:5" hidden="1" x14ac:dyDescent="0.2">
      <c r="B96" s="86" t="s">
        <v>295</v>
      </c>
      <c r="C96" s="85" t="e">
        <f>'[1]نشاط 1 '!C97+'[1]نشاط 2'!C97+'[1]نشاط رقم3'!C97+'[1]نشاط رقم 4'!C97+'[1]نشاط رقم 5'!C97+'[1]نشاط رقم 6'!C97+'[1]نشاط 7'!C97</f>
        <v>#REF!</v>
      </c>
      <c r="D96" s="86"/>
    </row>
    <row r="97" spans="1:6" hidden="1" x14ac:dyDescent="0.2">
      <c r="B97" s="86" t="s">
        <v>296</v>
      </c>
      <c r="C97" s="85" t="e">
        <f>'[1]نشاط 1 '!C98+'[1]نشاط 2'!C98+'[1]نشاط رقم3'!C98+'[1]نشاط رقم 4'!C98+'[1]نشاط رقم 5'!C98+'[1]نشاط رقم 6'!C98+'[1]نشاط 7'!C98</f>
        <v>#REF!</v>
      </c>
      <c r="D97" s="86"/>
    </row>
    <row r="98" spans="1:6" hidden="1" x14ac:dyDescent="0.2">
      <c r="B98" s="86"/>
      <c r="C98" s="85" t="e">
        <f>'[1]نشاط 1 '!C99+'[1]نشاط 2'!C99+'[1]نشاط رقم3'!C99+'[1]نشاط رقم 4'!C99+'[1]نشاط رقم 5'!C99+'[1]نشاط رقم 6'!C99+'[1]نشاط 7'!C99</f>
        <v>#REF!</v>
      </c>
      <c r="D98" s="86"/>
    </row>
    <row r="99" spans="1:6" ht="27.75" hidden="1" x14ac:dyDescent="0.2">
      <c r="B99" s="84" t="s">
        <v>297</v>
      </c>
      <c r="C99" s="85" t="e">
        <f>'[1]نشاط 1 '!C100+'[1]نشاط 2'!C100+'[1]نشاط رقم3'!C100+'[1]نشاط رقم 4'!C100+'[1]نشاط رقم 5'!C100+'[1]نشاط رقم 6'!C100+'[1]نشاط 7'!C100</f>
        <v>#REF!</v>
      </c>
      <c r="D99" s="86"/>
    </row>
    <row r="100" spans="1:6" hidden="1" x14ac:dyDescent="0.2">
      <c r="B100" s="86" t="s">
        <v>130</v>
      </c>
      <c r="C100" s="85" t="e">
        <f>'[1]نشاط 1 '!C101+'[1]نشاط 2'!C101+'[1]نشاط رقم3'!C101+'[1]نشاط رقم 4'!C101+'[1]نشاط رقم 5'!C101+'[1]نشاط رقم 6'!C101+'[1]نشاط 7'!C101</f>
        <v>#REF!</v>
      </c>
      <c r="D100" s="86"/>
    </row>
    <row r="101" spans="1:6" hidden="1" x14ac:dyDescent="0.2">
      <c r="B101" s="86"/>
      <c r="C101" s="85" t="e">
        <f>'[1]نشاط 1 '!C102+'[1]نشاط 2'!C102+'[1]نشاط رقم3'!C102+'[1]نشاط رقم 4'!C102+'[1]نشاط رقم 5'!C102+'[1]نشاط رقم 6'!C102+'[1]نشاط 7'!C102</f>
        <v>#REF!</v>
      </c>
      <c r="D101" s="86"/>
    </row>
    <row r="102" spans="1:6" ht="27.75" hidden="1" x14ac:dyDescent="0.2">
      <c r="B102" s="84" t="s">
        <v>131</v>
      </c>
      <c r="C102" s="85" t="e">
        <f>'[1]نشاط 1 '!C103+'[1]نشاط 2'!C103+'[1]نشاط رقم3'!C103+'[1]نشاط رقم 4'!C103+'[1]نشاط رقم 5'!C103+'[1]نشاط رقم 6'!C103+'[1]نشاط 7'!C103</f>
        <v>#REF!</v>
      </c>
      <c r="D102" s="86"/>
      <c r="E102" s="84" t="s">
        <v>132</v>
      </c>
      <c r="F102" s="85"/>
    </row>
    <row r="103" spans="1:6" hidden="1" x14ac:dyDescent="0.2">
      <c r="B103" s="86" t="s">
        <v>133</v>
      </c>
      <c r="C103" s="85" t="e">
        <f>'[1]نشاط 1 '!C104+'[1]نشاط 2'!C104+'[1]نشاط رقم3'!C104+'[1]نشاط رقم 4'!C104+'[1]نشاط رقم 5'!C104+'[1]نشاط رقم 6'!C104+'[1]نشاط 7'!C104</f>
        <v>#REF!</v>
      </c>
      <c r="D103" s="86"/>
      <c r="E103" s="86" t="s">
        <v>134</v>
      </c>
      <c r="F103" s="85"/>
    </row>
    <row r="104" spans="1:6" hidden="1" x14ac:dyDescent="0.2">
      <c r="B104" s="86" t="s">
        <v>135</v>
      </c>
      <c r="C104" s="85" t="e">
        <f>'[1]نشاط 1 '!C105+'[1]نشاط 2'!C105+'[1]نشاط رقم3'!C105+'[1]نشاط رقم 4'!C105+'[1]نشاط رقم 5'!C105+'[1]نشاط رقم 6'!C105+'[1]نشاط 7'!C105</f>
        <v>#REF!</v>
      </c>
      <c r="D104" s="86"/>
      <c r="E104" s="86" t="s">
        <v>136</v>
      </c>
      <c r="F104" s="85"/>
    </row>
    <row r="105" spans="1:6" hidden="1" x14ac:dyDescent="0.2">
      <c r="B105" s="86"/>
      <c r="C105" s="85" t="e">
        <f>'[1]نشاط 1 '!C106+'[1]نشاط 2'!C106+'[1]نشاط رقم3'!C106+'[1]نشاط رقم 4'!C106+'[1]نشاط رقم 5'!C106+'[1]نشاط رقم 6'!C106+'[1]نشاط 7'!C106</f>
        <v>#REF!</v>
      </c>
      <c r="D105" s="86"/>
    </row>
    <row r="106" spans="1:6" ht="35.25" hidden="1" x14ac:dyDescent="0.2">
      <c r="A106" s="90"/>
      <c r="B106" s="91" t="s">
        <v>17</v>
      </c>
      <c r="C106" s="85" t="e">
        <f>'[1]نشاط 1 '!C107+'[1]نشاط 2'!C107+'[1]نشاط رقم3'!C107+'[1]نشاط رقم 4'!C107+'[1]نشاط رقم 5'!C107+'[1]نشاط رقم 6'!C107+'[1]نشاط 7'!C107</f>
        <v>#REF!</v>
      </c>
      <c r="D106" s="86"/>
    </row>
    <row r="107" spans="1:6" ht="35.25" hidden="1" x14ac:dyDescent="0.2">
      <c r="A107" s="90">
        <v>32</v>
      </c>
      <c r="B107" s="92" t="s">
        <v>137</v>
      </c>
      <c r="C107" s="85" t="e">
        <f>'[1]نشاط 1 '!C108+'[1]نشاط 2'!C108+'[1]نشاط رقم3'!C108+'[1]نشاط رقم 4'!C108+'[1]نشاط رقم 5'!C108+'[1]نشاط رقم 6'!C108+'[1]نشاط 7'!C108</f>
        <v>#REF!</v>
      </c>
      <c r="D107" s="86"/>
    </row>
    <row r="108" spans="1:6" hidden="1" x14ac:dyDescent="0.2">
      <c r="A108" s="90">
        <v>321</v>
      </c>
      <c r="B108" s="93" t="s">
        <v>138</v>
      </c>
      <c r="C108" s="85" t="e">
        <f>'[1]نشاط 1 '!C109+'[1]نشاط 2'!C109+'[1]نشاط رقم3'!C109+'[1]نشاط رقم 4'!C109+'[1]نشاط رقم 5'!C109+'[1]نشاط رقم 6'!C109+'[1]نشاط 7'!C109</f>
        <v>#REF!</v>
      </c>
      <c r="D108" s="86"/>
    </row>
    <row r="109" spans="1:6" ht="35.25" hidden="1" x14ac:dyDescent="0.2">
      <c r="A109" s="90">
        <v>322</v>
      </c>
      <c r="B109" s="94" t="s">
        <v>139</v>
      </c>
      <c r="C109" s="85" t="e">
        <f>'[1]نشاط 1 '!C110+'[1]نشاط 2'!C110+'[1]نشاط رقم3'!C110+'[1]نشاط رقم 4'!C110+'[1]نشاط رقم 5'!C110+'[1]نشاط رقم 6'!C110+'[1]نشاط 7'!C110</f>
        <v>#REF!</v>
      </c>
      <c r="D109" s="86"/>
    </row>
    <row r="110" spans="1:6" hidden="1" x14ac:dyDescent="0.2">
      <c r="A110" s="90">
        <v>323</v>
      </c>
      <c r="B110" s="95" t="s">
        <v>140</v>
      </c>
      <c r="C110" s="85" t="e">
        <f>'[1]نشاط 1 '!C111+'[1]نشاط 2'!C111+'[1]نشاط رقم3'!C111+'[1]نشاط رقم 4'!C111+'[1]نشاط رقم 5'!C111+'[1]نشاط رقم 6'!C111+'[1]نشاط 7'!C111</f>
        <v>#REF!</v>
      </c>
      <c r="D110" s="86"/>
    </row>
    <row r="111" spans="1:6" hidden="1" x14ac:dyDescent="0.2">
      <c r="A111" s="90">
        <v>324</v>
      </c>
      <c r="B111" s="95" t="s">
        <v>141</v>
      </c>
      <c r="C111" s="85" t="e">
        <f>'[1]نشاط 1 '!C112+'[1]نشاط 2'!C112+'[1]نشاط رقم3'!C112+'[1]نشاط رقم 4'!C112+'[1]نشاط رقم 5'!C112+'[1]نشاط رقم 6'!C112+'[1]نشاط 7'!C112</f>
        <v>#REF!</v>
      </c>
      <c r="D111" s="86"/>
    </row>
    <row r="112" spans="1:6" hidden="1" x14ac:dyDescent="0.2">
      <c r="A112" s="90">
        <v>3251</v>
      </c>
      <c r="B112" s="95" t="s">
        <v>142</v>
      </c>
      <c r="C112" s="85" t="e">
        <f>'[1]نشاط 1 '!C113+'[1]نشاط 2'!C113+'[1]نشاط رقم3'!C113+'[1]نشاط رقم 4'!C113+'[1]نشاط رقم 5'!C113+'[1]نشاط رقم 6'!C113+'[1]نشاط 7'!C113</f>
        <v>#REF!</v>
      </c>
      <c r="D112" s="86"/>
    </row>
    <row r="113" spans="1:4" hidden="1" x14ac:dyDescent="0.2">
      <c r="A113" s="90">
        <v>3252</v>
      </c>
      <c r="B113" s="95" t="s">
        <v>143</v>
      </c>
      <c r="C113" s="85" t="e">
        <f>'[1]نشاط 1 '!C114+'[1]نشاط 2'!C114+'[1]نشاط رقم3'!C114+'[1]نشاط رقم 4'!C114+'[1]نشاط رقم 5'!C114+'[1]نشاط رقم 6'!C114+'[1]نشاط 7'!C114</f>
        <v>#REF!</v>
      </c>
      <c r="D113" s="86"/>
    </row>
    <row r="114" spans="1:4" hidden="1" x14ac:dyDescent="0.2">
      <c r="A114" s="90">
        <v>3253</v>
      </c>
      <c r="B114" s="95" t="s">
        <v>105</v>
      </c>
      <c r="C114" s="85" t="e">
        <f>'[1]نشاط 1 '!C115+'[1]نشاط 2'!C115+'[1]نشاط رقم3'!C115+'[1]نشاط رقم 4'!C115+'[1]نشاط رقم 5'!C115+'[1]نشاط رقم 6'!C115+'[1]نشاط 7'!C115</f>
        <v>#REF!</v>
      </c>
      <c r="D114" s="86"/>
    </row>
    <row r="115" spans="1:4" hidden="1" x14ac:dyDescent="0.2">
      <c r="A115" s="90">
        <v>3254</v>
      </c>
      <c r="B115" s="95" t="s">
        <v>144</v>
      </c>
      <c r="C115" s="85" t="e">
        <f>'[1]نشاط 1 '!C116+'[1]نشاط 2'!C116+'[1]نشاط رقم3'!C116+'[1]نشاط رقم 4'!C116+'[1]نشاط رقم 5'!C116+'[1]نشاط رقم 6'!C116+'[1]نشاط 7'!C116</f>
        <v>#REF!</v>
      </c>
      <c r="D115" s="86"/>
    </row>
    <row r="116" spans="1:4" hidden="1" x14ac:dyDescent="0.2">
      <c r="A116" s="90">
        <v>3261</v>
      </c>
      <c r="B116" s="95" t="s">
        <v>145</v>
      </c>
      <c r="C116" s="85" t="e">
        <f>'[1]نشاط 1 '!C117+'[1]نشاط 2'!C117+'[1]نشاط رقم3'!C117+'[1]نشاط رقم 4'!C117+'[1]نشاط رقم 5'!C117+'[1]نشاط رقم 6'!C117+'[1]نشاط 7'!C117</f>
        <v>#REF!</v>
      </c>
      <c r="D116" s="86"/>
    </row>
    <row r="117" spans="1:4" hidden="1" x14ac:dyDescent="0.2">
      <c r="A117" s="90">
        <v>3262</v>
      </c>
      <c r="B117" s="95" t="s">
        <v>146</v>
      </c>
      <c r="C117" s="85" t="e">
        <f>'[1]نشاط 1 '!C118+'[1]نشاط 2'!C118+'[1]نشاط رقم3'!C118+'[1]نشاط رقم 4'!C118+'[1]نشاط رقم 5'!C118+'[1]نشاط رقم 6'!C118+'[1]نشاط 7'!C118</f>
        <v>#REF!</v>
      </c>
      <c r="D117" s="86"/>
    </row>
    <row r="118" spans="1:4" hidden="1" x14ac:dyDescent="0.2">
      <c r="A118" s="90">
        <v>3263</v>
      </c>
      <c r="B118" s="95" t="s">
        <v>148</v>
      </c>
      <c r="C118" s="85" t="e">
        <f>'[1]نشاط 1 '!C119+'[1]نشاط 2'!C119+'[1]نشاط رقم3'!C119+'[1]نشاط رقم 4'!C119+'[1]نشاط رقم 5'!C119+'[1]نشاط رقم 6'!C119+'[1]نشاط 7'!C119</f>
        <v>#REF!</v>
      </c>
      <c r="D118" s="86"/>
    </row>
    <row r="119" spans="1:4" hidden="1" x14ac:dyDescent="0.2">
      <c r="A119" s="96">
        <v>3271</v>
      </c>
      <c r="B119" s="95" t="s">
        <v>149</v>
      </c>
      <c r="C119" s="85" t="e">
        <f>'[1]نشاط 1 '!C120+'[1]نشاط 2'!C120+'[1]نشاط رقم3'!C120+'[1]نشاط رقم 4'!C120+'[1]نشاط رقم 5'!C120+'[1]نشاط رقم 6'!C120+'[1]نشاط 7'!C120</f>
        <v>#REF!</v>
      </c>
    </row>
    <row r="120" spans="1:4" hidden="1" x14ac:dyDescent="0.2">
      <c r="A120" s="90">
        <v>3272</v>
      </c>
      <c r="B120" s="95" t="s">
        <v>150</v>
      </c>
      <c r="C120" s="85" t="e">
        <f>'[1]نشاط 1 '!C121+'[1]نشاط 2'!C121+'[1]نشاط رقم3'!C121+'[1]نشاط رقم 4'!C121+'[1]نشاط رقم 5'!C121+'[1]نشاط رقم 6'!C121+'[1]نشاط 7'!C121</f>
        <v>#REF!</v>
      </c>
    </row>
    <row r="121" spans="1:4" hidden="1" x14ac:dyDescent="0.2">
      <c r="A121" s="90">
        <v>329</v>
      </c>
      <c r="B121" s="95" t="s">
        <v>151</v>
      </c>
      <c r="C121" s="85" t="e">
        <f>'[1]نشاط 1 '!C122+'[1]نشاط 2'!C122+'[1]نشاط رقم3'!C122+'[1]نشاط رقم 4'!C122+'[1]نشاط رقم 5'!C122+'[1]نشاط رقم 6'!C122+'[1]نشاط 7'!C122</f>
        <v>#REF!</v>
      </c>
    </row>
    <row r="122" spans="1:4" ht="35.25" hidden="1" x14ac:dyDescent="0.2">
      <c r="A122" s="90">
        <v>33</v>
      </c>
      <c r="B122" s="94" t="s">
        <v>152</v>
      </c>
      <c r="C122" s="85" t="e">
        <f>'[1]نشاط 1 '!C123+'[1]نشاط 2'!C123+'[1]نشاط رقم3'!C123+'[1]نشاط رقم 4'!C123+'[1]نشاط رقم 5'!C123+'[1]نشاط رقم 6'!C123+'[1]نشاط 7'!C123</f>
        <v>#REF!</v>
      </c>
    </row>
    <row r="123" spans="1:4" hidden="1" x14ac:dyDescent="0.2">
      <c r="A123" s="96">
        <v>3311</v>
      </c>
      <c r="B123" s="95" t="s">
        <v>153</v>
      </c>
      <c r="C123" s="85" t="e">
        <f>'[1]نشاط 1 '!C124+'[1]نشاط 2'!C124+'[1]نشاط رقم3'!C124+'[1]نشاط رقم 4'!C124+'[1]نشاط رقم 5'!C124+'[1]نشاط رقم 6'!C124+'[1]نشاط 7'!C124</f>
        <v>#REF!</v>
      </c>
    </row>
    <row r="124" spans="1:4" hidden="1" x14ac:dyDescent="0.2">
      <c r="A124" s="96">
        <v>3312</v>
      </c>
      <c r="B124" s="95" t="s">
        <v>154</v>
      </c>
      <c r="C124" s="85" t="e">
        <f>'[1]نشاط 1 '!C125+'[1]نشاط 2'!C125+'[1]نشاط رقم3'!C125+'[1]نشاط رقم 4'!C125+'[1]نشاط رقم 5'!C125+'[1]نشاط رقم 6'!C125+'[1]نشاط 7'!C125</f>
        <v>#REF!</v>
      </c>
    </row>
    <row r="125" spans="1:4" hidden="1" x14ac:dyDescent="0.2">
      <c r="A125" s="96">
        <v>3313</v>
      </c>
      <c r="B125" s="95" t="s">
        <v>155</v>
      </c>
      <c r="C125" s="85" t="e">
        <f>'[1]نشاط 1 '!C126+'[1]نشاط 2'!C126+'[1]نشاط رقم3'!C126+'[1]نشاط رقم 4'!C126+'[1]نشاط رقم 5'!C126+'[1]نشاط رقم 6'!C126+'[1]نشاط 7'!C126</f>
        <v>#REF!</v>
      </c>
    </row>
    <row r="126" spans="1:4" hidden="1" x14ac:dyDescent="0.2">
      <c r="A126" s="96">
        <v>3314</v>
      </c>
      <c r="B126" s="95" t="s">
        <v>156</v>
      </c>
      <c r="C126" s="85" t="e">
        <f>'[1]نشاط 1 '!C127+'[1]نشاط 2'!C127+'[1]نشاط رقم3'!C127+'[1]نشاط رقم 4'!C127+'[1]نشاط رقم 5'!C127+'[1]نشاط رقم 6'!C127+'[1]نشاط 7'!C127</f>
        <v>#REF!</v>
      </c>
    </row>
    <row r="127" spans="1:4" hidden="1" x14ac:dyDescent="0.2">
      <c r="A127" s="96">
        <v>3315</v>
      </c>
      <c r="B127" s="97" t="s">
        <v>157</v>
      </c>
      <c r="C127" s="85" t="e">
        <f>'[1]نشاط 1 '!C128+'[1]نشاط 2'!C128+'[1]نشاط رقم3'!C128+'[1]نشاط رقم 4'!C128+'[1]نشاط رقم 5'!C128+'[1]نشاط رقم 6'!C128+'[1]نشاط 7'!C128</f>
        <v>#REF!</v>
      </c>
    </row>
    <row r="128" spans="1:4" hidden="1" x14ac:dyDescent="0.2">
      <c r="A128" s="96">
        <v>3316</v>
      </c>
      <c r="B128" s="95" t="s">
        <v>158</v>
      </c>
      <c r="C128" s="85" t="e">
        <f>'[1]نشاط 1 '!C129+'[1]نشاط 2'!C129+'[1]نشاط رقم3'!C129+'[1]نشاط رقم 4'!C129+'[1]نشاط رقم 5'!C129+'[1]نشاط رقم 6'!C129+'[1]نشاط 7'!C129</f>
        <v>#REF!</v>
      </c>
    </row>
    <row r="129" spans="1:3" hidden="1" x14ac:dyDescent="0.2">
      <c r="A129" s="90">
        <v>332</v>
      </c>
      <c r="B129" s="95" t="s">
        <v>159</v>
      </c>
      <c r="C129" s="85" t="e">
        <f>'[1]نشاط 1 '!C130+'[1]نشاط 2'!C130+'[1]نشاط رقم3'!C130+'[1]نشاط رقم 4'!C130+'[1]نشاط رقم 5'!C130+'[1]نشاط رقم 6'!C130+'[1]نشاط 7'!C130</f>
        <v>#REF!</v>
      </c>
    </row>
    <row r="130" spans="1:3" hidden="1" x14ac:dyDescent="0.2">
      <c r="A130" s="90">
        <v>3331</v>
      </c>
      <c r="B130" s="95" t="s">
        <v>160</v>
      </c>
      <c r="C130" s="85" t="e">
        <f>'[1]نشاط 1 '!C131+'[1]نشاط 2'!C131+'[1]نشاط رقم3'!C131+'[1]نشاط رقم 4'!C131+'[1]نشاط رقم 5'!C131+'[1]نشاط رقم 6'!C131+'[1]نشاط 7'!C131</f>
        <v>#REF!</v>
      </c>
    </row>
    <row r="131" spans="1:3" hidden="1" x14ac:dyDescent="0.2">
      <c r="A131" s="90">
        <v>3332</v>
      </c>
      <c r="B131" s="95" t="s">
        <v>161</v>
      </c>
      <c r="C131" s="85" t="e">
        <f>'[1]نشاط 1 '!C132+'[1]نشاط 2'!C132+'[1]نشاط رقم3'!C132+'[1]نشاط رقم 4'!C132+'[1]نشاط رقم 5'!C132+'[1]نشاط رقم 6'!C132+'[1]نشاط 7'!C132</f>
        <v>#REF!</v>
      </c>
    </row>
    <row r="132" spans="1:3" hidden="1" x14ac:dyDescent="0.2">
      <c r="A132" s="90">
        <v>3333</v>
      </c>
      <c r="B132" s="95" t="s">
        <v>162</v>
      </c>
      <c r="C132" s="85" t="e">
        <f>'[1]نشاط 1 '!C133+'[1]نشاط 2'!C133+'[1]نشاط رقم3'!C133+'[1]نشاط رقم 4'!C133+'[1]نشاط رقم 5'!C133+'[1]نشاط رقم 6'!C133+'[1]نشاط 7'!C133</f>
        <v>#REF!</v>
      </c>
    </row>
    <row r="133" spans="1:3" hidden="1" x14ac:dyDescent="0.2">
      <c r="A133" s="90">
        <v>3334</v>
      </c>
      <c r="B133" s="95" t="s">
        <v>163</v>
      </c>
      <c r="C133" s="85" t="e">
        <f>'[1]نشاط 1 '!C134+'[1]نشاط 2'!C134+'[1]نشاط رقم3'!C134+'[1]نشاط رقم 4'!C134+'[1]نشاط رقم 5'!C134+'[1]نشاط رقم 6'!C134+'[1]نشاط 7'!C134</f>
        <v>#REF!</v>
      </c>
    </row>
    <row r="134" spans="1:3" hidden="1" x14ac:dyDescent="0.2">
      <c r="A134" s="90">
        <v>3335</v>
      </c>
      <c r="B134" s="95" t="s">
        <v>164</v>
      </c>
      <c r="C134" s="85" t="e">
        <f>'[1]نشاط 1 '!C135+'[1]نشاط 2'!C135+'[1]نشاط رقم3'!C135+'[1]نشاط رقم 4'!C135+'[1]نشاط رقم 5'!C135+'[1]نشاط رقم 6'!C135+'[1]نشاط 7'!C135</f>
        <v>#REF!</v>
      </c>
    </row>
    <row r="135" spans="1:3" hidden="1" x14ac:dyDescent="0.2">
      <c r="A135" s="90">
        <v>3342</v>
      </c>
      <c r="B135" s="95" t="s">
        <v>166</v>
      </c>
      <c r="C135" s="85" t="e">
        <f>'[1]نشاط 1 '!C136+'[1]نشاط 2'!C136+'[1]نشاط رقم3'!C136+'[1]نشاط رقم 4'!C136+'[1]نشاط رقم 5'!C136+'[1]نشاط رقم 6'!C136+'[1]نشاط 7'!C136</f>
        <v>#REF!</v>
      </c>
    </row>
    <row r="136" spans="1:3" hidden="1" x14ac:dyDescent="0.2">
      <c r="A136" s="90">
        <v>33431</v>
      </c>
      <c r="B136" s="97" t="s">
        <v>167</v>
      </c>
      <c r="C136" s="85" t="e">
        <f>'[1]نشاط 1 '!C137+'[1]نشاط 2'!C137+'[1]نشاط رقم3'!C137+'[1]نشاط رقم 4'!C137+'[1]نشاط رقم 5'!C137+'[1]نشاط رقم 6'!C137+'[1]نشاط 7'!C137</f>
        <v>#REF!</v>
      </c>
    </row>
    <row r="137" spans="1:3" hidden="1" x14ac:dyDescent="0.2">
      <c r="A137" s="90">
        <v>33432</v>
      </c>
      <c r="B137" s="97" t="s">
        <v>168</v>
      </c>
      <c r="C137" s="85" t="e">
        <f>'[1]نشاط 1 '!C138+'[1]نشاط 2'!C138+'[1]نشاط رقم3'!C138+'[1]نشاط رقم 4'!C138+'[1]نشاط رقم 5'!C138+'[1]نشاط رقم 6'!C138+'[1]نشاط 7'!C138</f>
        <v>#REF!</v>
      </c>
    </row>
    <row r="138" spans="1:3" hidden="1" x14ac:dyDescent="0.2">
      <c r="A138" s="90">
        <v>3344</v>
      </c>
      <c r="B138" s="97" t="s">
        <v>169</v>
      </c>
      <c r="C138" s="85" t="e">
        <f>'[1]نشاط 1 '!C139+'[1]نشاط 2'!C139+'[1]نشاط رقم3'!C139+'[1]نشاط رقم 4'!C139+'[1]نشاط رقم 5'!C139+'[1]نشاط رقم 6'!C139+'[1]نشاط 7'!C139</f>
        <v>#REF!</v>
      </c>
    </row>
    <row r="139" spans="1:3" hidden="1" x14ac:dyDescent="0.2">
      <c r="A139" s="90">
        <v>3352</v>
      </c>
      <c r="B139" s="97" t="s">
        <v>170</v>
      </c>
      <c r="C139" s="85" t="e">
        <f>'[1]نشاط 1 '!C140+'[1]نشاط 2'!C140+'[1]نشاط رقم3'!C140+'[1]نشاط رقم 4'!C140+'[1]نشاط رقم 5'!C140+'[1]نشاط رقم 6'!C140+'[1]نشاط 7'!C140</f>
        <v>#REF!</v>
      </c>
    </row>
    <row r="140" spans="1:3" hidden="1" x14ac:dyDescent="0.2">
      <c r="A140" s="90">
        <v>3353</v>
      </c>
      <c r="B140" s="97" t="s">
        <v>171</v>
      </c>
      <c r="C140" s="85" t="e">
        <f>'[1]نشاط 1 '!C141+'[1]نشاط 2'!C141+'[1]نشاط رقم3'!C141+'[1]نشاط رقم 4'!C141+'[1]نشاط رقم 5'!C141+'[1]نشاط رقم 6'!C141+'[1]نشاط 7'!C141</f>
        <v>#REF!</v>
      </c>
    </row>
    <row r="141" spans="1:3" hidden="1" x14ac:dyDescent="0.2">
      <c r="A141" s="90">
        <v>3354</v>
      </c>
      <c r="B141" s="97" t="s">
        <v>172</v>
      </c>
      <c r="C141" s="85" t="e">
        <f>'[1]نشاط 1 '!C142+'[1]نشاط 2'!C142+'[1]نشاط رقم3'!C142+'[1]نشاط رقم 4'!C142+'[1]نشاط رقم 5'!C142+'[1]نشاط رقم 6'!C142+'[1]نشاط 7'!C142</f>
        <v>#REF!</v>
      </c>
    </row>
    <row r="142" spans="1:3" hidden="1" x14ac:dyDescent="0.2">
      <c r="A142" s="90">
        <v>3355</v>
      </c>
      <c r="B142" s="97" t="s">
        <v>173</v>
      </c>
      <c r="C142" s="85" t="e">
        <f>'[1]نشاط 1 '!C143+'[1]نشاط 2'!C143+'[1]نشاط رقم3'!C143+'[1]نشاط رقم 4'!C143+'[1]نشاط رقم 5'!C143+'[1]نشاط رقم 6'!C143+'[1]نشاط 7'!C143</f>
        <v>#REF!</v>
      </c>
    </row>
    <row r="143" spans="1:3" hidden="1" x14ac:dyDescent="0.2">
      <c r="A143" s="96">
        <v>3356</v>
      </c>
      <c r="B143" s="97" t="s">
        <v>174</v>
      </c>
      <c r="C143" s="85" t="e">
        <f>'[1]نشاط 1 '!C144+'[1]نشاط 2'!C144+'[1]نشاط رقم3'!C144+'[1]نشاط رقم 4'!C144+'[1]نشاط رقم 5'!C144+'[1]نشاط رقم 6'!C144+'[1]نشاط 7'!C144</f>
        <v>#REF!</v>
      </c>
    </row>
    <row r="144" spans="1:3" hidden="1" x14ac:dyDescent="0.2">
      <c r="A144" s="96">
        <v>3361</v>
      </c>
      <c r="B144" s="97" t="s">
        <v>175</v>
      </c>
      <c r="C144" s="85" t="e">
        <f>'[1]نشاط 1 '!C145+'[1]نشاط 2'!C145+'[1]نشاط رقم3'!C145+'[1]نشاط رقم 4'!C145+'[1]نشاط رقم 5'!C145+'[1]نشاط رقم 6'!C145+'[1]نشاط 7'!C145</f>
        <v>#REF!</v>
      </c>
    </row>
    <row r="145" spans="1:3" hidden="1" x14ac:dyDescent="0.2">
      <c r="A145" s="96">
        <v>3362</v>
      </c>
      <c r="B145" s="97" t="s">
        <v>176</v>
      </c>
      <c r="C145" s="85" t="e">
        <f>'[1]نشاط 1 '!C146+'[1]نشاط 2'!C146+'[1]نشاط رقم3'!C146+'[1]نشاط رقم 4'!C146+'[1]نشاط رقم 5'!C146+'[1]نشاط رقم 6'!C146+'[1]نشاط 7'!C146</f>
        <v>#REF!</v>
      </c>
    </row>
    <row r="146" spans="1:3" hidden="1" x14ac:dyDescent="0.2">
      <c r="A146" s="90">
        <v>3363</v>
      </c>
      <c r="B146" s="97" t="s">
        <v>177</v>
      </c>
      <c r="C146" s="85" t="e">
        <f>'[1]نشاط 1 '!C147+'[1]نشاط 2'!C147+'[1]نشاط رقم3'!C147+'[1]نشاط رقم 4'!C147+'[1]نشاط رقم 5'!C147+'[1]نشاط رقم 6'!C147+'[1]نشاط 7'!C147</f>
        <v>#REF!</v>
      </c>
    </row>
    <row r="147" spans="1:3" hidden="1" x14ac:dyDescent="0.2">
      <c r="A147" s="90">
        <v>3364</v>
      </c>
      <c r="B147" s="97" t="s">
        <v>178</v>
      </c>
      <c r="C147" s="85" t="e">
        <f>'[1]نشاط 1 '!C148+'[1]نشاط 2'!C148+'[1]نشاط رقم3'!C148+'[1]نشاط رقم 4'!C148+'[1]نشاط رقم 5'!C148+'[1]نشاط رقم 6'!C148+'[1]نشاط 7'!C148</f>
        <v>#REF!</v>
      </c>
    </row>
    <row r="148" spans="1:3" hidden="1" x14ac:dyDescent="0.2">
      <c r="A148" s="90">
        <v>3365</v>
      </c>
      <c r="B148" s="97" t="s">
        <v>179</v>
      </c>
      <c r="C148" s="85" t="e">
        <f>'[1]نشاط 1 '!C149+'[1]نشاط 2'!C149+'[1]نشاط رقم3'!C149+'[1]نشاط رقم 4'!C149+'[1]نشاط رقم 5'!C149+'[1]نشاط رقم 6'!C149+'[1]نشاط 7'!C149</f>
        <v>#REF!</v>
      </c>
    </row>
    <row r="149" spans="1:3" hidden="1" x14ac:dyDescent="0.2">
      <c r="A149" s="90">
        <v>3366</v>
      </c>
      <c r="B149" s="97" t="s">
        <v>180</v>
      </c>
      <c r="C149" s="85" t="e">
        <f>'[1]نشاط 1 '!C150+'[1]نشاط 2'!C150+'[1]نشاط رقم3'!C150+'[1]نشاط رقم 4'!C150+'[1]نشاط رقم 5'!C150+'[1]نشاط رقم 6'!C150+'[1]نشاط 7'!C150</f>
        <v>#REF!</v>
      </c>
    </row>
    <row r="150" spans="1:3" hidden="1" x14ac:dyDescent="0.2">
      <c r="A150" s="96">
        <v>3367</v>
      </c>
      <c r="B150" s="97" t="s">
        <v>181</v>
      </c>
      <c r="C150" s="85" t="e">
        <f>'[1]نشاط 1 '!C151+'[1]نشاط 2'!C151+'[1]نشاط رقم3'!C151+'[1]نشاط رقم 4'!C151+'[1]نشاط رقم 5'!C151+'[1]نشاط رقم 6'!C151+'[1]نشاط 7'!C151</f>
        <v>#REF!</v>
      </c>
    </row>
    <row r="151" spans="1:3" hidden="1" x14ac:dyDescent="0.2">
      <c r="A151" s="90">
        <v>3369</v>
      </c>
      <c r="B151" s="97" t="s">
        <v>182</v>
      </c>
      <c r="C151" s="85" t="e">
        <f>'[1]نشاط 1 '!C152+'[1]نشاط 2'!C152+'[1]نشاط رقم3'!C152+'[1]نشاط رقم 4'!C152+'[1]نشاط رقم 5'!C152+'[1]نشاط رقم 6'!C152+'[1]نشاط 7'!C152</f>
        <v>#REF!</v>
      </c>
    </row>
    <row r="152" spans="1:3" hidden="1" x14ac:dyDescent="0.2">
      <c r="A152" s="90">
        <v>3834</v>
      </c>
      <c r="B152" s="98" t="s">
        <v>183</v>
      </c>
      <c r="C152" s="85" t="e">
        <f>'[1]نشاط 1 '!C153+'[1]نشاط 2'!C153+'[1]نشاط رقم3'!C153+'[1]نشاط رقم 4'!C153+'[1]نشاط رقم 5'!C153+'[1]نشاط رقم 6'!C153+'[1]نشاط 7'!C153</f>
        <v>#REF!</v>
      </c>
    </row>
    <row r="153" spans="1:3" hidden="1" x14ac:dyDescent="0.2">
      <c r="A153" s="90">
        <v>34</v>
      </c>
      <c r="B153" s="98" t="s">
        <v>184</v>
      </c>
      <c r="C153" s="85" t="e">
        <f>'[1]نشاط 1 '!C154+'[1]نشاط 2'!C154+'[1]نشاط رقم3'!C154+'[1]نشاط رقم 4'!C154+'[1]نشاط رقم 5'!C154+'[1]نشاط رقم 6'!C154+'[1]نشاط 7'!C154</f>
        <v>#REF!</v>
      </c>
    </row>
    <row r="154" spans="1:3" ht="30" hidden="1" x14ac:dyDescent="0.2">
      <c r="A154" s="90"/>
      <c r="B154" s="99" t="s">
        <v>185</v>
      </c>
      <c r="C154" s="85" t="e">
        <f>'[1]نشاط 1 '!C155+'[1]نشاط 2'!C155+'[1]نشاط رقم3'!C155+'[1]نشاط رقم 4'!C155+'[1]نشاط رقم 5'!C155+'[1]نشاط رقم 6'!C155+'[1]نشاط 7'!C155</f>
        <v>#REF!</v>
      </c>
    </row>
    <row r="155" spans="1:3" hidden="1" x14ac:dyDescent="0.2">
      <c r="A155" s="90"/>
      <c r="B155" s="95"/>
      <c r="C155" s="85" t="e">
        <f>'[1]نشاط 1 '!C156+'[1]نشاط 2'!C156+'[1]نشاط رقم3'!C156+'[1]نشاط رقم 4'!C156+'[1]نشاط رقم 5'!C156+'[1]نشاط رقم 6'!C156+'[1]نشاط 7'!C156</f>
        <v>#REF!</v>
      </c>
    </row>
    <row r="156" spans="1:3" hidden="1" x14ac:dyDescent="0.2">
      <c r="A156" s="90"/>
      <c r="B156" s="95"/>
      <c r="C156" s="85" t="e">
        <f>'[1]نشاط 1 '!C157+'[1]نشاط 2'!C157+'[1]نشاط رقم3'!C157+'[1]نشاط رقم 4'!C157+'[1]نشاط رقم 5'!C157+'[1]نشاط رقم 6'!C157+'[1]نشاط 7'!C157</f>
        <v>#REF!</v>
      </c>
    </row>
    <row r="157" spans="1:3" ht="35.25" hidden="1" x14ac:dyDescent="0.2">
      <c r="A157" s="90">
        <v>48</v>
      </c>
      <c r="B157" s="94" t="s">
        <v>186</v>
      </c>
      <c r="C157" s="85" t="e">
        <f>'[1]نشاط 1 '!C158+'[1]نشاط 2'!C158+'[1]نشاط رقم3'!C158+'[1]نشاط رقم 4'!C158+'[1]نشاط رقم 5'!C158+'[1]نشاط رقم 6'!C158+'[1]نشاط 7'!C158</f>
        <v>#REF!</v>
      </c>
    </row>
    <row r="158" spans="1:3" hidden="1" x14ac:dyDescent="0.2">
      <c r="A158" s="90">
        <v>481</v>
      </c>
      <c r="B158" s="95" t="s">
        <v>187</v>
      </c>
      <c r="C158" s="85" t="e">
        <f>'[1]نشاط 1 '!C159+'[1]نشاط 2'!C159+'[1]نشاط رقم3'!C159+'[1]نشاط رقم 4'!C159+'[1]نشاط رقم 5'!C159+'[1]نشاط رقم 6'!C159+'[1]نشاط 7'!C159</f>
        <v>#REF!</v>
      </c>
    </row>
    <row r="159" spans="1:3" hidden="1" x14ac:dyDescent="0.2">
      <c r="A159" s="96">
        <v>482</v>
      </c>
      <c r="B159" s="95" t="s">
        <v>188</v>
      </c>
      <c r="C159" s="85" t="e">
        <f>'[1]نشاط 1 '!C160+'[1]نشاط 2'!C160+'[1]نشاط رقم3'!C160+'[1]نشاط رقم 4'!C160+'[1]نشاط رقم 5'!C160+'[1]نشاط رقم 6'!C160+'[1]نشاط 7'!C160</f>
        <v>#REF!</v>
      </c>
    </row>
    <row r="160" spans="1:3" hidden="1" x14ac:dyDescent="0.2">
      <c r="A160" s="90">
        <v>483</v>
      </c>
      <c r="B160" s="95" t="s">
        <v>189</v>
      </c>
      <c r="C160" s="85" t="e">
        <f>'[1]نشاط 1 '!C161+'[1]نشاط 2'!C161+'[1]نشاط رقم3'!C161+'[1]نشاط رقم 4'!C161+'[1]نشاط رقم 5'!C161+'[1]نشاط رقم 6'!C161+'[1]نشاط 7'!C161</f>
        <v>#REF!</v>
      </c>
    </row>
    <row r="161" spans="1:3" hidden="1" x14ac:dyDescent="0.2">
      <c r="A161" s="90">
        <v>4831</v>
      </c>
      <c r="B161" s="95" t="s">
        <v>190</v>
      </c>
      <c r="C161" s="85" t="e">
        <f>'[1]نشاط 1 '!C162+'[1]نشاط 2'!C162+'[1]نشاط رقم3'!C162+'[1]نشاط رقم 4'!C162+'[1]نشاط رقم 5'!C162+'[1]نشاط رقم 6'!C162+'[1]نشاط 7'!C162</f>
        <v>#REF!</v>
      </c>
    </row>
    <row r="162" spans="1:3" hidden="1" x14ac:dyDescent="0.2">
      <c r="A162" s="90">
        <v>4832</v>
      </c>
      <c r="B162" s="95" t="s">
        <v>191</v>
      </c>
      <c r="C162" s="85" t="e">
        <f>'[1]نشاط 1 '!C163+'[1]نشاط 2'!C163+'[1]نشاط رقم3'!C163+'[1]نشاط رقم 4'!C163+'[1]نشاط رقم 5'!C163+'[1]نشاط رقم 6'!C163+'[1]نشاط 7'!C163</f>
        <v>#REF!</v>
      </c>
    </row>
    <row r="163" spans="1:3" hidden="1" x14ac:dyDescent="0.2">
      <c r="A163" s="90">
        <v>4833</v>
      </c>
      <c r="B163" s="95" t="s">
        <v>192</v>
      </c>
      <c r="C163" s="85" t="e">
        <f>'[1]نشاط 1 '!C164+'[1]نشاط 2'!C164+'[1]نشاط رقم3'!C164+'[1]نشاط رقم 4'!C164+'[1]نشاط رقم 5'!C164+'[1]نشاط رقم 6'!C164+'[1]نشاط 7'!C164</f>
        <v>#REF!</v>
      </c>
    </row>
    <row r="164" spans="1:3" hidden="1" x14ac:dyDescent="0.2">
      <c r="A164" s="96">
        <v>491</v>
      </c>
      <c r="B164" s="95" t="s">
        <v>193</v>
      </c>
      <c r="C164" s="85" t="e">
        <f>'[1]نشاط 1 '!C165+'[1]نشاط 2'!C165+'[1]نشاط رقم3'!C165+'[1]نشاط رقم 4'!C165+'[1]نشاط رقم 5'!C165+'[1]نشاط رقم 6'!C165+'[1]نشاط 7'!C165</f>
        <v>#REF!</v>
      </c>
    </row>
    <row r="165" spans="1:3" hidden="1" x14ac:dyDescent="0.2">
      <c r="A165" s="96">
        <v>492</v>
      </c>
      <c r="B165" s="100" t="s">
        <v>194</v>
      </c>
      <c r="C165" s="85" t="e">
        <f>'[1]نشاط 1 '!C166+'[1]نشاط 2'!C166+'[1]نشاط رقم3'!C166+'[1]نشاط رقم 4'!C166+'[1]نشاط رقم 5'!C166+'[1]نشاط رقم 6'!C166+'[1]نشاط 7'!C166</f>
        <v>#REF!</v>
      </c>
    </row>
    <row r="166" spans="1:3" ht="23.25" hidden="1" x14ac:dyDescent="0.35">
      <c r="A166" s="90"/>
      <c r="B166" s="101" t="s">
        <v>196</v>
      </c>
      <c r="C166" s="85" t="e">
        <f>'[1]نشاط 1 '!C167+'[1]نشاط 2'!C167+'[1]نشاط رقم3'!C167+'[1]نشاط رقم 4'!C167+'[1]نشاط رقم 5'!C167+'[1]نشاط رقم 6'!C167+'[1]نشاط 7'!C167</f>
        <v>#REF!</v>
      </c>
    </row>
    <row r="167" spans="1:3" ht="23.25" hidden="1" x14ac:dyDescent="0.35">
      <c r="A167" s="90">
        <v>38</v>
      </c>
      <c r="B167" s="101" t="s">
        <v>197</v>
      </c>
      <c r="C167" s="85" t="e">
        <f>'[1]نشاط 1 '!C168+'[1]نشاط 2'!C168+'[1]نشاط رقم3'!C168+'[1]نشاط رقم 4'!C168+'[1]نشاط رقم 5'!C168+'[1]نشاط رقم 6'!C168+'[1]نشاط 7'!C168</f>
        <v>#REF!</v>
      </c>
    </row>
    <row r="168" spans="1:3" hidden="1" x14ac:dyDescent="0.2">
      <c r="A168" s="90">
        <v>381</v>
      </c>
      <c r="B168" s="98" t="s">
        <v>198</v>
      </c>
      <c r="C168" s="85" t="e">
        <f>'[1]نشاط 1 '!C169+'[1]نشاط 2'!C169+'[1]نشاط رقم3'!C169+'[1]نشاط رقم 4'!C169+'[1]نشاط رقم 5'!C169+'[1]نشاط رقم 6'!C169+'[1]نشاط 7'!C169</f>
        <v>#REF!</v>
      </c>
    </row>
    <row r="169" spans="1:3" hidden="1" x14ac:dyDescent="0.2">
      <c r="A169" s="90">
        <v>382</v>
      </c>
      <c r="B169" s="98" t="s">
        <v>199</v>
      </c>
      <c r="C169" s="85" t="e">
        <f>'[1]نشاط 1 '!C170+'[1]نشاط 2'!C170+'[1]نشاط رقم3'!C170+'[1]نشاط رقم 4'!C170+'[1]نشاط رقم 5'!C170+'[1]نشاط رقم 6'!C170+'[1]نشاط 7'!C170</f>
        <v>#REF!</v>
      </c>
    </row>
    <row r="170" spans="1:3" hidden="1" x14ac:dyDescent="0.2">
      <c r="A170" s="96">
        <v>3831</v>
      </c>
      <c r="B170" s="100" t="s">
        <v>200</v>
      </c>
      <c r="C170" s="85" t="e">
        <f>'[1]نشاط 1 '!C171+'[1]نشاط 2'!C171+'[1]نشاط رقم3'!C171+'[1]نشاط رقم 4'!C171+'[1]نشاط رقم 5'!C171+'[1]نشاط رقم 6'!C171+'[1]نشاط 7'!C171</f>
        <v>#REF!</v>
      </c>
    </row>
    <row r="171" spans="1:3" hidden="1" x14ac:dyDescent="0.2">
      <c r="A171" s="90">
        <v>3832</v>
      </c>
      <c r="B171" s="100" t="s">
        <v>191</v>
      </c>
      <c r="C171" s="85" t="e">
        <f>'[1]نشاط 1 '!C172+'[1]نشاط 2'!C172+'[1]نشاط رقم3'!C172+'[1]نشاط رقم 4'!C172+'[1]نشاط رقم 5'!C172+'[1]نشاط رقم 6'!C172+'[1]نشاط 7'!C172</f>
        <v>#REF!</v>
      </c>
    </row>
    <row r="172" spans="1:3" hidden="1" x14ac:dyDescent="0.2">
      <c r="A172" s="96">
        <v>3833</v>
      </c>
      <c r="B172" s="100" t="s">
        <v>201</v>
      </c>
      <c r="C172" s="85" t="e">
        <f>'[1]نشاط 1 '!C173+'[1]نشاط 2'!C173+'[1]نشاط رقم3'!C173+'[1]نشاط رقم 4'!C173+'[1]نشاط رقم 5'!C173+'[1]نشاط رقم 6'!C173+'[1]نشاط 7'!C173</f>
        <v>#REF!</v>
      </c>
    </row>
    <row r="173" spans="1:3" hidden="1" x14ac:dyDescent="0.2">
      <c r="A173" s="90">
        <v>3835</v>
      </c>
      <c r="B173" s="100" t="s">
        <v>202</v>
      </c>
      <c r="C173" s="85" t="e">
        <f>'[1]نشاط 1 '!C174+'[1]نشاط 2'!C174+'[1]نشاط رقم3'!C174+'[1]نشاط رقم 4'!C174+'[1]نشاط رقم 5'!C174+'[1]نشاط رقم 6'!C174+'[1]نشاط 7'!C174</f>
        <v>#REF!</v>
      </c>
    </row>
    <row r="174" spans="1:3" hidden="1" x14ac:dyDescent="0.2">
      <c r="A174" s="90">
        <v>3836</v>
      </c>
      <c r="B174" s="98" t="s">
        <v>203</v>
      </c>
      <c r="C174" s="85" t="e">
        <f>'[1]نشاط 1 '!C175+'[1]نشاط 2'!C175+'[1]نشاط رقم3'!C175+'[1]نشاط رقم 4'!C175+'[1]نشاط رقم 5'!C175+'[1]نشاط رقم 6'!C175+'[1]نشاط 7'!C175</f>
        <v>#REF!</v>
      </c>
    </row>
    <row r="175" spans="1:3" hidden="1" x14ac:dyDescent="0.2">
      <c r="A175" s="90">
        <v>3837</v>
      </c>
      <c r="B175" s="98" t="s">
        <v>204</v>
      </c>
      <c r="C175" s="85" t="e">
        <f>'[1]نشاط 1 '!C176+'[1]نشاط 2'!C176+'[1]نشاط رقم3'!C176+'[1]نشاط رقم 4'!C176+'[1]نشاط رقم 5'!C176+'[1]نشاط رقم 6'!C176+'[1]نشاط 7'!C176</f>
        <v>#REF!</v>
      </c>
    </row>
    <row r="176" spans="1:3" hidden="1" x14ac:dyDescent="0.2">
      <c r="A176" s="90">
        <v>3838</v>
      </c>
      <c r="B176" s="98" t="s">
        <v>205</v>
      </c>
      <c r="C176" s="85" t="e">
        <f>'[1]نشاط 1 '!C177+'[1]نشاط 2'!C177+'[1]نشاط رقم3'!C177+'[1]نشاط رقم 4'!C177+'[1]نشاط رقم 5'!C177+'[1]نشاط رقم 6'!C177+'[1]نشاط 7'!C177</f>
        <v>#REF!</v>
      </c>
    </row>
    <row r="177" spans="1:5" hidden="1" x14ac:dyDescent="0.2">
      <c r="A177" s="90">
        <v>385</v>
      </c>
      <c r="B177" s="98" t="s">
        <v>206</v>
      </c>
      <c r="C177" s="85" t="e">
        <f>'[1]نشاط 1 '!C178+'[1]نشاط 2'!C178+'[1]نشاط رقم3'!C178+'[1]نشاط رقم 4'!C178+'[1]نشاط رقم 5'!C178+'[1]نشاط رقم 6'!C178+'[1]نشاط 7'!C178</f>
        <v>#REF!</v>
      </c>
    </row>
    <row r="178" spans="1:5" hidden="1" x14ac:dyDescent="0.2">
      <c r="A178" s="90">
        <v>391</v>
      </c>
      <c r="B178" s="100" t="s">
        <v>207</v>
      </c>
      <c r="C178" s="85" t="e">
        <f>'[1]نشاط 1 '!C179+'[1]نشاط 2'!C179+'[1]نشاط رقم3'!C179+'[1]نشاط رقم 4'!C179+'[1]نشاط رقم 5'!C179+'[1]نشاط رقم 6'!C179+'[1]نشاط 7'!C179</f>
        <v>#REF!</v>
      </c>
    </row>
    <row r="179" spans="1:5" hidden="1" x14ac:dyDescent="0.2">
      <c r="A179" s="90">
        <v>392</v>
      </c>
      <c r="B179" s="100" t="s">
        <v>208</v>
      </c>
      <c r="C179" s="85" t="e">
        <f>'[1]نشاط 1 '!C180+'[1]نشاط 2'!C180+'[1]نشاط رقم3'!C180+'[1]نشاط رقم 4'!C180+'[1]نشاط رقم 5'!C180+'[1]نشاط رقم 6'!C180+'[1]نشاط 7'!C180</f>
        <v>#REF!</v>
      </c>
    </row>
    <row r="180" spans="1:5" hidden="1" x14ac:dyDescent="0.2">
      <c r="A180" s="90">
        <v>393</v>
      </c>
      <c r="B180" s="100" t="s">
        <v>209</v>
      </c>
      <c r="C180" s="85" t="e">
        <f>'[1]نشاط 1 '!C181+'[1]نشاط 2'!C181+'[1]نشاط رقم3'!C181+'[1]نشاط رقم 4'!C181+'[1]نشاط رقم 5'!C181+'[1]نشاط رقم 6'!C181+'[1]نشاط 7'!C181</f>
        <v>#REF!</v>
      </c>
    </row>
    <row r="181" spans="1:5" ht="23.25" hidden="1" x14ac:dyDescent="0.35">
      <c r="A181" s="90"/>
      <c r="B181" s="101" t="s">
        <v>210</v>
      </c>
      <c r="C181" s="85" t="e">
        <f>'[1]نشاط 1 '!C182+'[1]نشاط 2'!C182+'[1]نشاط رقم3'!C182+'[1]نشاط رقم 4'!C182+'[1]نشاط رقم 5'!C182+'[1]نشاط رقم 6'!C182+'[1]نشاط 7'!C182</f>
        <v>#REF!</v>
      </c>
    </row>
    <row r="182" spans="1:5" hidden="1" x14ac:dyDescent="0.2">
      <c r="A182" s="90"/>
      <c r="B182" s="100"/>
    </row>
    <row r="183" spans="1:5" hidden="1" x14ac:dyDescent="0.2">
      <c r="A183" s="90"/>
      <c r="B183" s="102"/>
    </row>
    <row r="184" spans="1:5" hidden="1" x14ac:dyDescent="0.2">
      <c r="A184" s="90"/>
      <c r="B184" s="90"/>
    </row>
    <row r="185" spans="1:5" hidden="1" x14ac:dyDescent="0.2">
      <c r="A185" s="90"/>
      <c r="B185" s="90"/>
    </row>
    <row r="186" spans="1:5" hidden="1" x14ac:dyDescent="0.2"/>
    <row r="187" spans="1:5" hidden="1" x14ac:dyDescent="0.2"/>
    <row r="188" spans="1:5" hidden="1" x14ac:dyDescent="0.2"/>
    <row r="189" spans="1:5" hidden="1" x14ac:dyDescent="0.2"/>
    <row r="191" spans="1:5" ht="17.100000000000001" customHeight="1" x14ac:dyDescent="0.2">
      <c r="E191" s="64"/>
    </row>
  </sheetData>
  <mergeCells count="6">
    <mergeCell ref="A36:C36"/>
    <mergeCell ref="A1:F1"/>
    <mergeCell ref="A2:B2"/>
    <mergeCell ref="A31:F31"/>
    <mergeCell ref="A34:B34"/>
    <mergeCell ref="A35:B35"/>
  </mergeCells>
  <printOptions horizontalCentered="1"/>
  <pageMargins left="0.11811023622047245" right="0.11811023622047245" top="0.74803149606299213" bottom="0.15748031496062992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89"/>
  <sheetViews>
    <sheetView rightToLeft="1" tabSelected="1" zoomScaleNormal="100" zoomScaleSheetLayoutView="100" workbookViewId="0">
      <selection activeCell="J15" sqref="J15"/>
    </sheetView>
  </sheetViews>
  <sheetFormatPr defaultRowHeight="17.100000000000001" customHeight="1" x14ac:dyDescent="0.2"/>
  <cols>
    <col min="1" max="1" width="7.140625" style="1" customWidth="1"/>
    <col min="2" max="2" width="60.42578125" style="1" customWidth="1"/>
    <col min="3" max="3" width="15.5703125" style="1" customWidth="1"/>
    <col min="4" max="4" width="7.140625" style="1" customWidth="1"/>
    <col min="5" max="5" width="60.42578125" style="1" customWidth="1"/>
    <col min="6" max="6" width="13.7109375" style="1" customWidth="1"/>
    <col min="7" max="16384" width="9.140625" style="1"/>
  </cols>
  <sheetData>
    <row r="1" spans="1:6" ht="18" customHeight="1" x14ac:dyDescent="0.2">
      <c r="A1" s="110" t="s">
        <v>0</v>
      </c>
      <c r="B1" s="110"/>
      <c r="C1" s="110"/>
      <c r="D1" s="110"/>
      <c r="E1" s="110"/>
      <c r="F1" s="110"/>
    </row>
    <row r="2" spans="1:6" ht="18" customHeight="1" x14ac:dyDescent="0.2">
      <c r="A2" s="2"/>
      <c r="B2" s="2"/>
      <c r="C2" s="3"/>
      <c r="D2" s="3"/>
      <c r="E2" s="3"/>
      <c r="F2" s="4" t="s">
        <v>1</v>
      </c>
    </row>
    <row r="3" spans="1:6" ht="36.75" customHeight="1" thickBot="1" x14ac:dyDescent="0.25">
      <c r="A3" s="5" t="s">
        <v>2</v>
      </c>
      <c r="B3" s="5" t="s">
        <v>3</v>
      </c>
      <c r="C3" s="6" t="s">
        <v>4</v>
      </c>
      <c r="D3" s="7" t="s">
        <v>2</v>
      </c>
      <c r="E3" s="8" t="s">
        <v>5</v>
      </c>
      <c r="F3" s="9" t="s">
        <v>4</v>
      </c>
    </row>
    <row r="4" spans="1:6" ht="20.25" customHeight="1" x14ac:dyDescent="0.2">
      <c r="A4" s="10">
        <v>1</v>
      </c>
      <c r="B4" s="11" t="s">
        <v>6</v>
      </c>
      <c r="C4" s="12">
        <f>'[2]فندق بغداد'!C4+[2]منصور!C4+[2]اشور!C4+'[2]فندق بابل'!C4+[2]سدير!C4+[2]عشتار!C4+[2]استثمارات!C4+[2]الشلالات!C4+[2]الموصل!C4+[2]سندباد!C4+'[2]سد موصل'!C4</f>
        <v>23572144</v>
      </c>
      <c r="D4" s="13">
        <v>25</v>
      </c>
      <c r="E4" s="14" t="s">
        <v>7</v>
      </c>
      <c r="F4" s="15">
        <f>'[2]فندق بغداد'!F4+[2]منصور!F4+[2]اشور!F4+'[2]فندق بابل'!F4+[2]سدير!F4+[2]عشتار!F4+[2]استثمارات!F4+[2]الشلالات!F4+[2]الموصل!F4+[2]سندباد!F4+'[2]سد موصل'!F4</f>
        <v>15636160</v>
      </c>
    </row>
    <row r="5" spans="1:6" ht="20.25" customHeight="1" x14ac:dyDescent="0.2">
      <c r="A5" s="13">
        <v>2</v>
      </c>
      <c r="B5" s="14" t="s">
        <v>8</v>
      </c>
      <c r="C5" s="12">
        <f>'[2]فندق بغداد'!C5+[2]منصور!C5+[2]اشور!C5+'[2]فندق بابل'!C5+[2]سدير!C5+[2]عشتار!C5+[2]استثمارات!C5+[2]الشلالات!C5+[2]الموصل!C5+[2]سندباد!C5+'[2]سد موصل'!C5</f>
        <v>25264085</v>
      </c>
      <c r="D5" s="13">
        <v>26</v>
      </c>
      <c r="E5" s="14" t="s">
        <v>9</v>
      </c>
      <c r="F5" s="15">
        <f>'[2]فندق بغداد'!F5+[2]منصور!F5+[2]اشور!F5+'[2]فندق بابل'!F5+[2]سدير!F5+[2]عشتار!F5+[2]استثمارات!F5+[2]الشلالات!F5+[2]الموصل!F5+[2]سندباد!F5+'[2]سد موصل'!F5</f>
        <v>9560711</v>
      </c>
    </row>
    <row r="6" spans="1:6" ht="20.25" customHeight="1" x14ac:dyDescent="0.2">
      <c r="A6" s="13">
        <v>3</v>
      </c>
      <c r="B6" s="14" t="s">
        <v>10</v>
      </c>
      <c r="C6" s="12">
        <f>'[2]فندق بغداد'!C6+[2]منصور!C6+[2]اشور!C6+'[2]فندق بابل'!C6+[2]سدير!C6+[2]عشتار!C6+[2]استثمارات!C6+[2]الشلالات!C6+[2]الموصل!C6+[2]سندباد!C6+'[2]سد موصل'!C6</f>
        <v>48836229</v>
      </c>
      <c r="D6" s="13">
        <v>27</v>
      </c>
      <c r="E6" s="14" t="s">
        <v>11</v>
      </c>
      <c r="F6" s="15">
        <f>'[2]فندق بغداد'!F6+[2]منصور!F6+[2]اشور!F6+'[2]فندق بابل'!F6+[2]سدير!F6+[2]عشتار!F6+[2]استثمارات!F6+[2]الشلالات!F6+[2]الموصل!F6+[2]سندباد!F6+'[2]سد موصل'!F6</f>
        <v>9320739</v>
      </c>
    </row>
    <row r="7" spans="1:6" ht="20.25" customHeight="1" x14ac:dyDescent="0.2">
      <c r="A7" s="13">
        <v>4</v>
      </c>
      <c r="B7" s="14" t="s">
        <v>12</v>
      </c>
      <c r="C7" s="12">
        <f>'[2]فندق بغداد'!C7+[2]منصور!C7+[2]اشور!C7+'[2]فندق بابل'!C7+[2]سدير!C7+[2]عشتار!C7+[2]استثمارات!C7+[2]الشلالات!C7+[2]الموصل!C7+[2]سندباد!C7+'[2]سد موصل'!C7</f>
        <v>159484</v>
      </c>
      <c r="D7" s="13">
        <v>28</v>
      </c>
      <c r="E7" s="14" t="s">
        <v>13</v>
      </c>
      <c r="F7" s="15">
        <f>'[2]فندق بغداد'!F7+[2]منصور!F7+[2]اشور!F7+'[2]فندق بابل'!F7+[2]سدير!F7+[2]عشتار!F7+[2]استثمارات!F7+[2]الشلالات!F7+[2]الموصل!F7+[2]سندباد!F7+'[2]سد موصل'!F7</f>
        <v>1668</v>
      </c>
    </row>
    <row r="8" spans="1:6" ht="20.25" customHeight="1" x14ac:dyDescent="0.2">
      <c r="A8" s="13">
        <v>5</v>
      </c>
      <c r="B8" s="14" t="s">
        <v>14</v>
      </c>
      <c r="C8" s="12">
        <f>'[2]فندق بغداد'!C8+[2]منصور!C8+[2]اشور!C8+'[2]فندق بابل'!C8+[2]سدير!C8+[2]عشتار!C8+[2]استثمارات!C8+[2]الشلالات!C8+[2]الموصل!C8+[2]سندباد!C8+'[2]سد موصل'!C8</f>
        <v>300000</v>
      </c>
      <c r="D8" s="13">
        <v>29</v>
      </c>
      <c r="E8" s="14" t="s">
        <v>15</v>
      </c>
      <c r="F8" s="15">
        <f>'[2]فندق بغداد'!F8+[2]منصور!F8+[2]اشور!F8+'[2]فندق بابل'!F8+[2]سدير!F8+[2]عشتار!F8+[2]استثمارات!F8+[2]الشلالات!F8+[2]الموصل!F8+[2]سندباد!F8+'[2]سد موصل'!F8</f>
        <v>18879782</v>
      </c>
    </row>
    <row r="9" spans="1:6" ht="20.25" customHeight="1" x14ac:dyDescent="0.2">
      <c r="A9" s="13">
        <v>6</v>
      </c>
      <c r="B9" s="14" t="s">
        <v>16</v>
      </c>
      <c r="C9" s="12">
        <f>'[2]فندق بغداد'!C9+[2]منصور!C9+[2]اشور!C9+'[2]فندق بابل'!C9+[2]سدير!C9+[2]عشتار!C9+[2]استثمارات!C9+[2]الشلالات!C9+[2]الموصل!C9+[2]سندباد!C9+'[2]سد موصل'!C9</f>
        <v>49295713</v>
      </c>
      <c r="D9" s="13">
        <v>30</v>
      </c>
      <c r="E9" s="14" t="s">
        <v>17</v>
      </c>
      <c r="F9" s="15">
        <f>'[2]فندق بغداد'!F9+[2]منصور!F9+[2]اشور!F9+'[2]فندق بابل'!F9+[2]سدير!F9+[2]عشتار!F9+[2]استثمارات!F9+[2]الشلالات!F9+[2]الموصل!F9+[2]سندباد!F9+'[2]سد موصل'!F9</f>
        <v>4813898</v>
      </c>
    </row>
    <row r="10" spans="1:6" ht="20.25" customHeight="1" x14ac:dyDescent="0.2">
      <c r="A10" s="13">
        <v>7</v>
      </c>
      <c r="B10" s="14" t="s">
        <v>18</v>
      </c>
      <c r="C10" s="12">
        <f>'[2]فندق بغداد'!C10+[2]منصور!C10+[2]اشور!C10+'[2]فندق بابل'!C10+[2]سدير!C10+[2]عشتار!C10+[2]استثمارات!C10+[2]الشلالات!C10+[2]الموصل!C10+[2]سندباد!C10+'[2]سد موصل'!C10</f>
        <v>49420539</v>
      </c>
      <c r="D10" s="13">
        <v>31</v>
      </c>
      <c r="E10" s="14" t="s">
        <v>19</v>
      </c>
      <c r="F10" s="15">
        <f>'[2]فندق بغداد'!F10+[2]منصور!F10+[2]اشور!F10+'[2]فندق بابل'!F10+[2]سدير!F10+[2]عشتار!F10+[2]استثمارات!F10+[2]الشلالات!F10+[2]الموصل!F10+[2]سندباد!F10+'[2]سد موصل'!F10</f>
        <v>14065884</v>
      </c>
    </row>
    <row r="11" spans="1:6" ht="20.25" customHeight="1" x14ac:dyDescent="0.2">
      <c r="A11" s="13">
        <v>8</v>
      </c>
      <c r="B11" s="16" t="s">
        <v>20</v>
      </c>
      <c r="C11" s="12">
        <f>'[2]فندق بغداد'!C11+[2]منصور!C11+[2]اشور!C11+'[2]فندق بابل'!C11+[2]سدير!C11+[2]عشتار!C11+[2]استثمارات!C11+[2]الشلالات!C11+[2]الموصل!C11+[2]سندباد!C11+'[2]سد موصل'!C11</f>
        <v>98716252</v>
      </c>
      <c r="D11" s="13">
        <v>32</v>
      </c>
      <c r="E11" s="14" t="s">
        <v>21</v>
      </c>
      <c r="F11" s="15">
        <f>'[2]فندق بغداد'!F11+[2]منصور!F11+[2]اشور!F11+'[2]فندق بابل'!F11+[2]سدير!F11+[2]عشتار!F11+[2]استثمارات!F11+[2]الشلالات!F11+[2]الموصل!F11+[2]سندباد!F11+'[2]سد موصل'!F11</f>
        <v>1465740</v>
      </c>
    </row>
    <row r="12" spans="1:6" ht="20.25" customHeight="1" x14ac:dyDescent="0.2">
      <c r="A12" s="13">
        <v>9</v>
      </c>
      <c r="B12" s="14" t="s">
        <v>22</v>
      </c>
      <c r="C12" s="12">
        <f>'[2]فندق بغداد'!C12+[2]منصور!C12+[2]اشور!C12+'[2]فندق بابل'!C12+[2]سدير!C12+[2]عشتار!C12+[2]استثمارات!C12+[2]الشلالات!C12+[2]الموصل!C12+[2]سندباد!C12+'[2]سد موصل'!C12</f>
        <v>22991856</v>
      </c>
      <c r="D12" s="13">
        <v>33</v>
      </c>
      <c r="E12" s="14" t="s">
        <v>23</v>
      </c>
      <c r="F12" s="15">
        <f>'[2]فندق بغداد'!F12+[2]منصور!F12+[2]اشور!F12+'[2]فندق بابل'!F12+[2]سدير!F12+[2]عشتار!F12+[2]استثمارات!F12+[2]الشلالات!F12+[2]الموصل!F12+[2]سندباد!F12+'[2]سد موصل'!F12</f>
        <v>0</v>
      </c>
    </row>
    <row r="13" spans="1:6" ht="20.25" customHeight="1" x14ac:dyDescent="0.2">
      <c r="A13" s="13">
        <v>10</v>
      </c>
      <c r="B13" s="14" t="s">
        <v>24</v>
      </c>
      <c r="C13" s="12">
        <f>'[2]فندق بغداد'!C13+[2]منصور!C13+[2]اشور!C13+'[2]فندق بابل'!C13+[2]سدير!C13+[2]عشتار!C13+[2]استثمارات!C13+[2]الشلالات!C13+[2]الموصل!C13+[2]سندباد!C13+'[2]سد موصل'!C13</f>
        <v>1604438</v>
      </c>
      <c r="D13" s="13">
        <v>34</v>
      </c>
      <c r="E13" s="14" t="s">
        <v>25</v>
      </c>
      <c r="F13" s="15">
        <f>'[2]فندق بغداد'!F13+[2]منصور!F13+[2]اشور!F13+'[2]فندق بابل'!F13+[2]سدير!F13+[2]عشتار!F13+[2]استثمارات!F13+[2]الشلالات!F13+[2]الموصل!F13+[2]سندباد!F13+'[2]سد موصل'!F13</f>
        <v>12600144</v>
      </c>
    </row>
    <row r="14" spans="1:6" ht="20.25" customHeight="1" x14ac:dyDescent="0.2">
      <c r="A14" s="13">
        <v>11</v>
      </c>
      <c r="B14" s="14" t="s">
        <v>26</v>
      </c>
      <c r="C14" s="12">
        <f>'[2]فندق بغداد'!C14+[2]منصور!C14+[2]اشور!C14+'[2]فندق بابل'!C14+[2]سدير!C14+[2]عشتار!C14+[2]استثمارات!C14+[2]الشلالات!C14+[2]الموصل!C14+[2]سندباد!C14+'[2]سد موصل'!C14</f>
        <v>9175288</v>
      </c>
      <c r="D14" s="13">
        <v>35</v>
      </c>
      <c r="E14" s="14" t="s">
        <v>27</v>
      </c>
      <c r="F14" s="15">
        <f>'[2]فندق بغداد'!F14+[2]منصور!F14+[2]اشور!F14+'[2]فندق بابل'!F14+[2]سدير!F14+[2]عشتار!F14+[2]استثمارات!F14+[2]الشلالات!F14+[2]الموصل!F14+[2]سندباد!F14+'[2]سد موصل'!F14</f>
        <v>988896</v>
      </c>
    </row>
    <row r="15" spans="1:6" ht="20.25" customHeight="1" x14ac:dyDescent="0.2">
      <c r="A15" s="13">
        <v>12</v>
      </c>
      <c r="B15" s="14" t="s">
        <v>28</v>
      </c>
      <c r="C15" s="12">
        <f>'[2]فندق بغداد'!C15+[2]منصور!C15+[2]اشور!C15+'[2]فندق بابل'!C15+[2]سدير!C15+[2]عشتار!C15+[2]استثمارات!C15+[2]الشلالات!C15+[2]الموصل!C15+[2]سندباد!C15+'[2]سد موصل'!C15</f>
        <v>15421006</v>
      </c>
      <c r="D15" s="13">
        <v>36</v>
      </c>
      <c r="E15" s="14" t="s">
        <v>29</v>
      </c>
      <c r="F15" s="15">
        <f>'[2]فندق بغداد'!F15+[2]منصور!F15+[2]اشور!F15+'[2]فندق بابل'!F15+[2]سدير!F15+[2]عشتار!F15+[2]استثمارات!F15+[2]الشلالات!F15+[2]الموصل!F15+[2]سندباد!F15+'[2]سد موصل'!F15</f>
        <v>11611248</v>
      </c>
    </row>
    <row r="16" spans="1:6" ht="20.25" customHeight="1" x14ac:dyDescent="0.2">
      <c r="A16" s="13">
        <v>13</v>
      </c>
      <c r="B16" s="14" t="s">
        <v>30</v>
      </c>
      <c r="C16" s="12">
        <f>'[2]فندق بغداد'!C16+[2]منصور!C16+[2]اشور!C16+'[2]فندق بابل'!C16+[2]سدير!C16+[2]عشتار!C16+[2]استثمارات!C16+[2]الشلالات!C16+[2]الموصل!C16+[2]سندباد!C16+'[2]سد موصل'!C16</f>
        <v>625464</v>
      </c>
      <c r="D16" s="13">
        <v>37</v>
      </c>
      <c r="E16" s="14" t="s">
        <v>31</v>
      </c>
      <c r="F16" s="15">
        <f>'[2]فندق بغداد'!F16+[2]منصور!F16+[2]اشور!F16+'[2]فندق بابل'!F16+[2]سدير!F16+[2]عشتار!F16+[2]استثمارات!F16+[2]الشلالات!F16+[2]الموصل!F16+[2]سندباد!F16+'[2]سد موصل'!F16</f>
        <v>919364</v>
      </c>
    </row>
    <row r="17" spans="1:14" ht="20.25" customHeight="1" x14ac:dyDescent="0.2">
      <c r="A17" s="13">
        <v>14</v>
      </c>
      <c r="B17" s="14" t="s">
        <v>32</v>
      </c>
      <c r="C17" s="12">
        <f>'[2]فندق بغداد'!C17+[2]منصور!C17+[2]اشور!C17+'[2]فندق بابل'!C17+[2]سدير!C17+[2]عشتار!C17+[2]استثمارات!C17+[2]الشلالات!C17+[2]الموصل!C17+[2]سندباد!C17+'[2]سد موصل'!C17</f>
        <v>394850</v>
      </c>
      <c r="D17" s="13">
        <v>38</v>
      </c>
      <c r="E17" s="14" t="s">
        <v>33</v>
      </c>
      <c r="F17" s="15">
        <f>'[2]فندق بغداد'!F17+[2]منصور!F17+[2]اشور!F17+'[2]فندق بابل'!F17+[2]سدير!F17+[2]عشتار!F17+[2]استثمارات!F17+[2]الشلالات!F17+[2]الموصل!F17+[2]سندباد!F17+'[2]سد موصل'!F17</f>
        <v>12530612</v>
      </c>
    </row>
    <row r="18" spans="1:14" ht="20.25" customHeight="1" x14ac:dyDescent="0.2">
      <c r="A18" s="13">
        <v>15</v>
      </c>
      <c r="B18" s="14" t="s">
        <v>34</v>
      </c>
      <c r="C18" s="12">
        <f>'[2]فندق بغداد'!C18+[2]منصور!C18+[2]اشور!C18+'[2]فندق بابل'!C18+[2]سدير!C18+[2]عشتار!C18+[2]استثمارات!C18+[2]الشلالات!C18+[2]الموصل!C18+[2]سندباد!C18+'[2]سد موصل'!C18</f>
        <v>3885</v>
      </c>
      <c r="D18" s="13">
        <v>39</v>
      </c>
      <c r="E18" s="17" t="s">
        <v>35</v>
      </c>
      <c r="F18" s="15">
        <f>'[2]فندق بغداد'!F18+[2]منصور!F18+[2]اشور!F18+'[2]فندق بابل'!F18+[2]سدير!F18+[2]عشتار!F18+[2]استثمارات!F18+[2]الشلالات!F18+[2]الموصل!F18+[2]سندباد!F18+'[2]سد موصل'!F18</f>
        <v>7015128</v>
      </c>
    </row>
    <row r="19" spans="1:14" ht="20.25" customHeight="1" x14ac:dyDescent="0.2">
      <c r="A19" s="13">
        <v>16</v>
      </c>
      <c r="B19" s="14" t="s">
        <v>36</v>
      </c>
      <c r="C19" s="12">
        <f>'[2]فندق بغداد'!C19+[2]منصور!C19+[2]اشور!C19+'[2]فندق بابل'!C19+[2]سدير!C19+[2]عشتار!C19+[2]استثمارات!C19+[2]الشلالات!C19+[2]الموصل!C19+[2]سندباد!C19+'[2]سد موصل'!C19</f>
        <v>226729</v>
      </c>
      <c r="D19" s="13">
        <v>40</v>
      </c>
      <c r="E19" s="18" t="s">
        <v>37</v>
      </c>
      <c r="F19" s="15">
        <f>'[2]فندق بغداد'!F19+[2]منصور!F19+[2]اشور!F19+'[2]فندق بابل'!F19+[2]سدير!F19+[2]عشتار!F19+[2]استثمارات!F19+[2]الشلالات!F19+[2]الموصل!F19+[2]سندباد!F19+'[2]سد موصل'!F19</f>
        <v>7015128</v>
      </c>
    </row>
    <row r="20" spans="1:14" ht="20.25" customHeight="1" x14ac:dyDescent="0.2">
      <c r="A20" s="13">
        <v>17</v>
      </c>
      <c r="B20" s="14" t="s">
        <v>38</v>
      </c>
      <c r="C20" s="12">
        <f>'[2]فندق بغداد'!C20+[2]منصور!C20+[2]اشور!C20+'[2]فندق بابل'!C20+[2]سدير!C20+[2]عشتار!C20+[2]استثمارات!C20+[2]الشلالات!C20+[2]الموصل!C20+[2]سندباد!C20+'[2]سد موصل'!C20</f>
        <v>0</v>
      </c>
      <c r="D20" s="13">
        <v>41</v>
      </c>
      <c r="E20" s="18" t="s">
        <v>39</v>
      </c>
      <c r="F20" s="15">
        <f>'[2]فندق بغداد'!F20+[2]منصور!F20+[2]اشور!F20+'[2]فندق بابل'!F20+[2]سدير!F20+[2]عشتار!F20+[2]استثمارات!F20+[2]الشلالات!F20+[2]الموصل!F20+[2]سندباد!F20+'[2]سد موصل'!F20</f>
        <v>0</v>
      </c>
    </row>
    <row r="21" spans="1:14" ht="20.25" customHeight="1" x14ac:dyDescent="0.2">
      <c r="A21" s="13">
        <v>18</v>
      </c>
      <c r="B21" s="14" t="s">
        <v>40</v>
      </c>
      <c r="C21" s="12">
        <f>'[2]فندق بغداد'!C21+[2]منصور!C21+[2]اشور!C21+'[2]فندق بابل'!C21+[2]سدير!C21+[2]عشتار!C21+[2]استثمارات!C21+[2]الشلالات!C21+[2]الموصل!C21+[2]سندباد!C21+'[2]سد موصل'!C21</f>
        <v>67301958</v>
      </c>
      <c r="D21" s="13">
        <v>42</v>
      </c>
      <c r="E21" s="18" t="s">
        <v>41</v>
      </c>
      <c r="F21" s="15">
        <f>'[2]فندق بغداد'!F21+[2]منصور!F21+[2]اشور!F21+'[2]فندق بابل'!F21+[2]سدير!F21+[2]عشتار!F21+[2]استثمارات!F21+[2]الشلالات!F21+[2]الموصل!F21+[2]سندباد!F21+'[2]سد موصل'!F21</f>
        <v>0</v>
      </c>
    </row>
    <row r="22" spans="1:14" ht="20.25" customHeight="1" x14ac:dyDescent="0.2">
      <c r="A22" s="13">
        <v>19</v>
      </c>
      <c r="B22" s="14" t="s">
        <v>42</v>
      </c>
      <c r="C22" s="12">
        <f>'[2]فندق بغداد'!C22+[2]منصور!C22+[2]اشور!C22+'[2]فندق بابل'!C22+[2]سدير!C22+[2]عشتار!C22+[2]استثمارات!C22+[2]الشلالات!C22+[2]الموصل!C22+[2]سندباد!C22+'[2]سد موصل'!C22</f>
        <v>14093985</v>
      </c>
      <c r="D22" s="13">
        <v>43</v>
      </c>
      <c r="E22" s="18" t="s">
        <v>43</v>
      </c>
      <c r="F22" s="15">
        <f>'[2]فندق بغداد'!F22+[2]منصور!F22+[2]اشور!F22+'[2]فندق بابل'!F22+[2]سدير!F22+[2]عشتار!F22+[2]استثمارات!F22+[2]الشلالات!F22+[2]الموصل!F22+[2]سندباد!F22+'[2]سد موصل'!F22</f>
        <v>0</v>
      </c>
    </row>
    <row r="23" spans="1:14" ht="20.25" customHeight="1" x14ac:dyDescent="0.2">
      <c r="A23" s="13">
        <v>20</v>
      </c>
      <c r="B23" s="14" t="s">
        <v>44</v>
      </c>
      <c r="C23" s="12">
        <f>'[2]فندق بغداد'!C23+[2]منصور!C23+[2]اشور!C23+'[2]فندق بابل'!C23+[2]سدير!C23+[2]عشتار!C23+[2]استثمارات!C23+[2]الشلالات!C23+[2]الموصل!C23+[2]سندباد!C23+'[2]سد موصل'!C23</f>
        <v>82021407</v>
      </c>
      <c r="D23" s="13">
        <v>44</v>
      </c>
      <c r="E23" s="14" t="s">
        <v>45</v>
      </c>
      <c r="F23" s="15">
        <f>'[2]فندق بغداد'!F23+[2]منصور!F23+[2]اشور!F23+'[2]فندق بابل'!F23+[2]سدير!F23+[2]عشتار!F23+[2]استثمارات!F23+[2]الشلالات!F23+[2]الموصل!F23+[2]سندباد!F23+'[2]سد موصل'!F23</f>
        <v>6445016</v>
      </c>
    </row>
    <row r="24" spans="1:14" ht="20.25" customHeight="1" x14ac:dyDescent="0.2">
      <c r="A24" s="13">
        <v>21</v>
      </c>
      <c r="B24" s="14" t="s">
        <v>46</v>
      </c>
      <c r="C24" s="12">
        <f>'[2]فندق بغداد'!C24+[2]منصور!C24+[2]اشور!C24+'[2]فندق بابل'!C24+[2]سدير!C24+[2]عشتار!C24+[2]استثمارات!C24+[2]الشلالات!C24+[2]الموصل!C24+[2]سندباد!C24+'[2]سد موصل'!C24</f>
        <v>32600868</v>
      </c>
      <c r="D24" s="13">
        <v>45</v>
      </c>
      <c r="E24" s="14" t="s">
        <v>47</v>
      </c>
      <c r="F24" s="15">
        <f>'[2]فندق بغداد'!F24+[2]منصور!F24+[2]اشور!F24+'[2]فندق بابل'!F24+[2]سدير!F24+[2]عشتار!F24+[2]استثمارات!F24+[2]الشلالات!F24+[2]الموصل!F24+[2]سندباد!F24+'[2]سد موصل'!F24</f>
        <v>-718923</v>
      </c>
    </row>
    <row r="25" spans="1:14" ht="20.25" customHeight="1" x14ac:dyDescent="0.2">
      <c r="A25" s="13">
        <v>22</v>
      </c>
      <c r="B25" s="14" t="s">
        <v>48</v>
      </c>
      <c r="C25" s="12">
        <f>'[2]فندق بغداد'!C25+[2]منصور!C25+[2]اشور!C25+'[2]فندق بابل'!C25+[2]سدير!C25+[2]عشتار!C25+[2]استثمارات!C25+[2]الشلالات!C25+[2]الموصل!C25+[2]سندباد!C25+'[2]سد موصل'!C25</f>
        <v>1273839</v>
      </c>
      <c r="D25" s="13">
        <v>46</v>
      </c>
      <c r="E25" s="14" t="s">
        <v>49</v>
      </c>
      <c r="F25" s="15">
        <f>'[2]فندق بغداد'!F25+[2]منصور!F25+[2]اشور!F25+'[2]فندق بابل'!F25+[2]سدير!F25+[2]عشتار!F25+[2]استثمارات!F25+[2]الشلالات!F25+[2]الموصل!F25+[2]سندباد!F25+'[2]سد موصل'!F25</f>
        <v>-210609</v>
      </c>
    </row>
    <row r="26" spans="1:14" ht="20.25" customHeight="1" x14ac:dyDescent="0.2">
      <c r="A26" s="13">
        <v>23</v>
      </c>
      <c r="B26" s="14" t="s">
        <v>50</v>
      </c>
      <c r="C26" s="12">
        <f>'[2]فندق بغداد'!C26+[2]منصور!C26+[2]اشور!C26+'[2]فندق بابل'!C26+[2]سدير!C26+[2]عشتار!C26+[2]استثمارات!C26+[2]الشلالات!C26+[2]الموصل!C26+[2]سندباد!C26+'[2]سد موصل'!C26</f>
        <v>49295713</v>
      </c>
      <c r="D26" s="13">
        <v>47</v>
      </c>
      <c r="E26" s="14" t="s">
        <v>51</v>
      </c>
      <c r="F26" s="15">
        <f>'[2]فندق بغداد'!F26+[2]منصور!F26+[2]اشور!F26+'[2]فندق بابل'!F26+[2]سدير!F26+[2]عشتار!F26+[2]استثمارات!F26+[2]الشلالات!F26+[2]الموصل!F26+[2]سندباد!F26+'[2]سد موصل'!F26</f>
        <v>6445016</v>
      </c>
    </row>
    <row r="27" spans="1:14" ht="20.25" customHeight="1" x14ac:dyDescent="0.2">
      <c r="A27" s="13">
        <v>24</v>
      </c>
      <c r="B27" s="14" t="s">
        <v>52</v>
      </c>
      <c r="C27" s="12">
        <f>'[2]فندق بغداد'!C27+[2]منصور!C27+[2]اشور!C27+'[2]فندق بابل'!C27+[2]سدير!C27+[2]عشتار!C27+[2]استثمارات!C27+[2]الشلالات!C27+[2]الموصل!C27+[2]سندباد!C27+'[2]سد موصل'!C27</f>
        <v>98716252</v>
      </c>
      <c r="D27" s="13">
        <v>48</v>
      </c>
      <c r="E27" s="14" t="s">
        <v>53</v>
      </c>
      <c r="F27" s="15">
        <f>'[2]فندق بغداد'!F27+[2]منصور!F27+[2]اشور!F27+'[2]فندق بابل'!F27+[2]سدير!F27+[2]عشتار!F27+[2]استثمارات!F27+[2]الشلالات!F27+[2]الموصل!F27+[2]سندباد!F27+'[2]سد موصل'!F27</f>
        <v>5166232</v>
      </c>
    </row>
    <row r="28" spans="1:14" ht="18" customHeight="1" x14ac:dyDescent="0.2">
      <c r="A28" s="111"/>
      <c r="B28" s="111"/>
      <c r="C28" s="111"/>
      <c r="D28" s="111"/>
      <c r="E28" s="111"/>
      <c r="F28" s="111"/>
    </row>
    <row r="29" spans="1:14" ht="27.75" hidden="1" x14ac:dyDescent="0.2">
      <c r="A29" s="19" t="s">
        <v>54</v>
      </c>
      <c r="B29" s="19"/>
      <c r="C29" s="20"/>
      <c r="D29" s="21"/>
      <c r="E29" s="21"/>
      <c r="F29" s="22"/>
      <c r="G29" s="1" t="s">
        <v>55</v>
      </c>
      <c r="H29" s="1" t="s">
        <v>56</v>
      </c>
      <c r="I29" s="1" t="s">
        <v>57</v>
      </c>
      <c r="J29" s="1" t="s">
        <v>58</v>
      </c>
      <c r="K29" s="1" t="s">
        <v>59</v>
      </c>
      <c r="L29" s="1" t="s">
        <v>60</v>
      </c>
      <c r="M29" s="1" t="s">
        <v>61</v>
      </c>
      <c r="N29" s="1" t="s">
        <v>62</v>
      </c>
    </row>
    <row r="30" spans="1:14" ht="27.75" hidden="1" x14ac:dyDescent="0.2">
      <c r="A30" s="112" t="s">
        <v>63</v>
      </c>
      <c r="B30" s="112"/>
      <c r="C30" s="20"/>
      <c r="E30" s="1">
        <f>F18+F23+F24+F25</f>
        <v>12530612</v>
      </c>
      <c r="F30" s="22"/>
      <c r="G30" s="1" t="e">
        <f>'[2]فندق بغداد'!G30+#REF!+#REF!+#REF!+[2]سدير!G30+#REF!+[2]استثمارات!G30+[2]عشتار!G30+#REF!+#REF!+#REF!+'[2]تجارة السيارات'!G31</f>
        <v>#REF!</v>
      </c>
      <c r="H30" s="1" t="e">
        <f>'[2]فندق بغداد'!H30+#REF!+#REF!+#REF!+[2]سدير!H30+#REF!+[2]استثمارات!H30+[2]عشتار!H30+#REF!+#REF!+#REF!+'[2]تجارة السيارات'!H31</f>
        <v>#REF!</v>
      </c>
      <c r="I30" s="1" t="e">
        <f>'[2]فندق بغداد'!I30+#REF!+#REF!+#REF!+[2]سدير!I30+#REF!+[2]استثمارات!I30+[2]عشتار!I30+#REF!+#REF!+#REF!+'[2]تجارة السيارات'!I31</f>
        <v>#REF!</v>
      </c>
      <c r="J30" s="1" t="e">
        <f>'[2]فندق بغداد'!J30+#REF!+#REF!+#REF!+[2]سدير!J30+#REF!+[2]استثمارات!J30+[2]عشتار!J30+#REF!+#REF!+#REF!+'[2]تجارة السيارات'!J31</f>
        <v>#REF!</v>
      </c>
      <c r="K30" s="1" t="e">
        <f>'[2]فندق بغداد'!K30+#REF!+#REF!+#REF!+[2]سدير!K30+#REF!+[2]استثمارات!K30+[2]عشتار!K30+#REF!+#REF!+#REF!+'[2]تجارة السيارات'!K31</f>
        <v>#REF!</v>
      </c>
      <c r="L30" s="1" t="e">
        <f>'[2]فندق بغداد'!L30+#REF!+#REF!+#REF!+[2]سدير!L30+#REF!+[2]استثمارات!L30+[2]عشتار!L30+#REF!+#REF!+#REF!+'[2]تجارة السيارات'!L31</f>
        <v>#REF!</v>
      </c>
      <c r="M30" s="1" t="e">
        <f>'[2]فندق بغداد'!M30+#REF!+#REF!+#REF!+[2]سدير!M30+#REF!+[2]استثمارات!M30+[2]عشتار!M30+#REF!+#REF!+#REF!+'[2]تجارة السيارات'!M31</f>
        <v>#REF!</v>
      </c>
      <c r="N30" s="1" t="e">
        <f>'[2]فندق بغداد'!N30+#REF!+#REF!+#REF!+[2]سدير!N30+#REF!+[2]استثمارات!N30+[2]عشتار!N30+#REF!+#REF!+#REF!+'[2]تجارة السيارات'!N31</f>
        <v>#REF!</v>
      </c>
    </row>
    <row r="31" spans="1:14" ht="27.75" hidden="1" x14ac:dyDescent="0.2">
      <c r="A31" s="112" t="s">
        <v>64</v>
      </c>
      <c r="B31" s="112"/>
      <c r="C31" s="20"/>
      <c r="F31" s="22"/>
      <c r="H31" s="1" t="e">
        <f>'[2]فندق بغداد'!H31+#REF!+#REF!+#REF!+[2]سدير!H31+#REF!+[2]استثمارات!H31+[2]عشتار!H31+#REF!+#REF!+#REF!</f>
        <v>#REF!</v>
      </c>
      <c r="I31" s="1" t="e">
        <f>'[2]فندق بغداد'!I31+#REF!+#REF!+#REF!+[2]سدير!I31+#REF!+[2]استثمارات!I31+[2]عشتار!I31+#REF!+#REF!+#REF!</f>
        <v>#REF!</v>
      </c>
      <c r="J31" s="1" t="e">
        <f>'[2]فندق بغداد'!J31+#REF!+#REF!+#REF!+[2]سدير!J31+#REF!+[2]استثمارات!J31+[2]عشتار!J31+#REF!+#REF!+#REF!</f>
        <v>#REF!</v>
      </c>
      <c r="K31" s="1" t="e">
        <f>'[2]فندق بغداد'!K31+#REF!+#REF!+#REF!+[2]سدير!K31+#REF!+[2]استثمارات!K31+[2]عشتار!K31+#REF!+#REF!+#REF!</f>
        <v>#REF!</v>
      </c>
      <c r="L31" s="1" t="e">
        <f>'[2]فندق بغداد'!L31+#REF!+#REF!+#REF!+[2]سدير!L31+#REF!+[2]استثمارات!L31+[2]عشتار!L31+#REF!+#REF!+#REF!</f>
        <v>#REF!</v>
      </c>
      <c r="M31" s="1" t="e">
        <f>'[2]فندق بغداد'!M31+#REF!+#REF!+#REF!+[2]سدير!M31+#REF!+[2]استثمارات!M31+[2]عشتار!M31+#REF!+#REF!+#REF!</f>
        <v>#REF!</v>
      </c>
      <c r="N31" s="1" t="e">
        <f>'[2]فندق بغداد'!N31+#REF!+#REF!+#REF!+[2]سدير!N31+#REF!+[2]استثمارات!N31+[2]عشتار!N31+#REF!+#REF!+#REF!</f>
        <v>#REF!</v>
      </c>
    </row>
    <row r="32" spans="1:14" ht="27.75" hidden="1" x14ac:dyDescent="0.2">
      <c r="A32" s="112" t="s">
        <v>65</v>
      </c>
      <c r="B32" s="112"/>
      <c r="C32" s="20"/>
      <c r="E32" s="23">
        <f>F17-E30</f>
        <v>0</v>
      </c>
      <c r="F32" s="22"/>
      <c r="G32" s="1" t="e">
        <f>'[2]فندق بغداد'!G32+#REF!+#REF!+#REF!+[2]سدير!G32+#REF!+[2]استثمارات!G31+[2]استثمارات!G32+[2]عشتار!G32+#REF!+#REF!+'[2]فندق بصرة'!G33+#REF!</f>
        <v>#REF!</v>
      </c>
      <c r="H32" s="1" t="e">
        <f>'[2]فندق بغداد'!H32+#REF!+#REF!+#REF!+[2]سدير!H32+#REF!+[2]استثمارات!H31+[2]استثمارات!H32+[2]عشتار!H32+#REF!+#REF!+'[2]فندق بصرة'!H33+#REF!</f>
        <v>#REF!</v>
      </c>
      <c r="I32" s="1" t="e">
        <f>'[2]فندق بغداد'!I32+#REF!+#REF!+#REF!+[2]سدير!I32+#REF!+[2]استثمارات!I31+[2]استثمارات!I32+[2]عشتار!I32+#REF!+#REF!+'[2]فندق بصرة'!I33+#REF!</f>
        <v>#REF!</v>
      </c>
      <c r="J32" s="1" t="e">
        <f>'[2]فندق بغداد'!J32+#REF!+#REF!+#REF!+[2]سدير!J32+#REF!+[2]استثمارات!J31+[2]استثمارات!J32+[2]عشتار!J32+#REF!+#REF!+'[2]فندق بصرة'!J33+#REF!</f>
        <v>#REF!</v>
      </c>
      <c r="K32" s="1" t="e">
        <f>'[2]فندق بغداد'!K32+#REF!+#REF!+#REF!+[2]سدير!K32+#REF!+[2]استثمارات!K31+[2]استثمارات!K32+[2]عشتار!K32+#REF!+#REF!+'[2]فندق بصرة'!K33+#REF!</f>
        <v>#REF!</v>
      </c>
      <c r="L32" s="1" t="e">
        <f>'[2]فندق بغداد'!L32+#REF!+#REF!+#REF!+[2]سدير!L32+#REF!+[2]استثمارات!L31+[2]استثمارات!L32+[2]عشتار!L32+#REF!+#REF!+'[2]فندق بصرة'!L33+#REF!</f>
        <v>#REF!</v>
      </c>
      <c r="M32" s="1" t="e">
        <f>'[2]فندق بغداد'!M32+#REF!+#REF!+#REF!+[2]سدير!M32+#REF!+[2]استثمارات!M31+[2]استثمارات!M32+[2]عشتار!M32+#REF!+#REF!+'[2]فندق بصرة'!M33+#REF!</f>
        <v>#REF!</v>
      </c>
      <c r="N32" s="1" t="e">
        <f>'[2]فندق بغداد'!N32+#REF!+#REF!+#REF!+[2]سدير!N32+#REF!+[2]استثمارات!N31+[2]استثمارات!N32+[2]عشتار!N32+#REF!+#REF!+'[2]فندق بصرة'!N33+#REF!</f>
        <v>#REF!</v>
      </c>
    </row>
    <row r="33" spans="1:6" ht="24.75" hidden="1" x14ac:dyDescent="0.2">
      <c r="A33" s="109" t="s">
        <v>66</v>
      </c>
      <c r="B33" s="109"/>
      <c r="C33" s="109"/>
      <c r="F33" s="22"/>
    </row>
    <row r="34" spans="1:6" ht="24.75" hidden="1" x14ac:dyDescent="0.2">
      <c r="A34" s="24" t="s">
        <v>67</v>
      </c>
      <c r="B34" s="25" t="s">
        <v>68</v>
      </c>
      <c r="C34" s="25" t="s">
        <v>69</v>
      </c>
      <c r="F34" s="22"/>
    </row>
    <row r="35" spans="1:6" ht="27.75" hidden="1" x14ac:dyDescent="0.2">
      <c r="A35" s="26" t="s">
        <v>70</v>
      </c>
      <c r="B35" s="27">
        <f>F8/F26</f>
        <v>2.9293615407626605</v>
      </c>
      <c r="C35" s="27"/>
      <c r="F35" s="22"/>
    </row>
    <row r="36" spans="1:6" ht="27.75" hidden="1" x14ac:dyDescent="0.2">
      <c r="A36" s="26" t="s">
        <v>71</v>
      </c>
      <c r="B36" s="27">
        <f>F8/C12</f>
        <v>0.82115084576034225</v>
      </c>
      <c r="C36" s="27"/>
      <c r="F36" s="22"/>
    </row>
    <row r="37" spans="1:6" ht="27.75" hidden="1" x14ac:dyDescent="0.2">
      <c r="A37" s="26" t="s">
        <v>72</v>
      </c>
      <c r="B37" s="27">
        <f>C23/C10</f>
        <v>1.6596623318899861</v>
      </c>
      <c r="C37" s="27"/>
      <c r="F37" s="22"/>
    </row>
    <row r="38" spans="1:6" ht="27.75" hidden="1" x14ac:dyDescent="0.2">
      <c r="A38" s="26" t="s">
        <v>73</v>
      </c>
      <c r="B38" s="27">
        <f>C22/C10</f>
        <v>0.28518476902892542</v>
      </c>
      <c r="C38" s="27"/>
      <c r="F38" s="22"/>
    </row>
    <row r="39" spans="1:6" ht="27.75" hidden="1" x14ac:dyDescent="0.2">
      <c r="A39" s="26" t="s">
        <v>74</v>
      </c>
      <c r="B39" s="27"/>
      <c r="C39" s="27">
        <f>C18/C24*100</f>
        <v>1.1916860618557764E-2</v>
      </c>
      <c r="F39" s="22"/>
    </row>
    <row r="40" spans="1:6" ht="27.75" hidden="1" x14ac:dyDescent="0.2">
      <c r="A40" s="26" t="s">
        <v>75</v>
      </c>
      <c r="B40" s="27"/>
      <c r="C40" s="27">
        <f>F18/C26*100</f>
        <v>14.230706025085793</v>
      </c>
      <c r="F40" s="22"/>
    </row>
    <row r="41" spans="1:6" ht="27.75" hidden="1" x14ac:dyDescent="0.2">
      <c r="A41" s="26" t="s">
        <v>76</v>
      </c>
      <c r="B41" s="27"/>
      <c r="C41" s="27">
        <f>C8/C27*100</f>
        <v>0.30390132721003227</v>
      </c>
      <c r="F41" s="22"/>
    </row>
    <row r="42" spans="1:6" ht="27.75" hidden="1" x14ac:dyDescent="0.2">
      <c r="A42" s="26" t="s">
        <v>77</v>
      </c>
      <c r="B42" s="27">
        <f>C9/F13</f>
        <v>3.9123134624493181</v>
      </c>
      <c r="C42" s="27"/>
      <c r="F42" s="22"/>
    </row>
    <row r="43" spans="1:6" ht="27.75" hidden="1" x14ac:dyDescent="0.2">
      <c r="A43" s="26" t="s">
        <v>78</v>
      </c>
      <c r="B43" s="27">
        <f>F18/F15</f>
        <v>0.6041665805432801</v>
      </c>
      <c r="C43" s="27"/>
      <c r="F43" s="22"/>
    </row>
    <row r="44" spans="1:6" ht="27.75" hidden="1" x14ac:dyDescent="0.2">
      <c r="A44" s="26" t="s">
        <v>79</v>
      </c>
      <c r="B44" s="27"/>
      <c r="C44" s="27">
        <f>C6/C27*100</f>
        <v>49.471316030110216</v>
      </c>
      <c r="F44" s="22"/>
    </row>
    <row r="45" spans="1:6" ht="27.75" hidden="1" x14ac:dyDescent="0.2">
      <c r="A45" s="26" t="s">
        <v>80</v>
      </c>
      <c r="B45" s="27">
        <f>F18/C4</f>
        <v>0.29760245822357101</v>
      </c>
      <c r="C45" s="27"/>
      <c r="F45" s="22"/>
    </row>
    <row r="46" spans="1:6" ht="24.75" hidden="1" x14ac:dyDescent="0.2">
      <c r="A46" s="1" t="s">
        <v>81</v>
      </c>
      <c r="B46" s="1">
        <f>F5/C16</f>
        <v>15.285789429927222</v>
      </c>
      <c r="F46" s="22"/>
    </row>
    <row r="47" spans="1:6" ht="24.75" hidden="1" x14ac:dyDescent="0.2">
      <c r="F47" s="22"/>
    </row>
    <row r="48" spans="1:6" ht="27.75" hidden="1" x14ac:dyDescent="0.2">
      <c r="B48" s="28" t="s">
        <v>82</v>
      </c>
    </row>
    <row r="49" spans="2:6" ht="27.75" hidden="1" x14ac:dyDescent="0.2">
      <c r="B49" s="1" t="s">
        <v>8</v>
      </c>
      <c r="C49" s="29">
        <v>404827</v>
      </c>
      <c r="D49" s="29"/>
      <c r="E49" s="28" t="s">
        <v>83</v>
      </c>
    </row>
    <row r="50" spans="2:6" ht="21" hidden="1" x14ac:dyDescent="0.2">
      <c r="B50" s="1" t="s">
        <v>84</v>
      </c>
      <c r="C50" s="29">
        <v>-2224071</v>
      </c>
      <c r="D50" s="29"/>
      <c r="E50" s="1" t="s">
        <v>85</v>
      </c>
      <c r="F50" s="1">
        <v>2778535</v>
      </c>
    </row>
    <row r="51" spans="2:6" ht="21" hidden="1" x14ac:dyDescent="0.2">
      <c r="B51" s="29"/>
      <c r="C51" s="29"/>
      <c r="D51" s="29"/>
      <c r="E51" s="1" t="s">
        <v>86</v>
      </c>
    </row>
    <row r="52" spans="2:6" ht="21" hidden="1" x14ac:dyDescent="0.2">
      <c r="B52" s="29"/>
      <c r="C52" s="29"/>
      <c r="D52" s="29"/>
      <c r="E52" s="1" t="s">
        <v>87</v>
      </c>
    </row>
    <row r="53" spans="2:6" ht="27.75" hidden="1" x14ac:dyDescent="0.2">
      <c r="B53" s="28" t="s">
        <v>88</v>
      </c>
      <c r="C53" s="29"/>
      <c r="D53" s="29"/>
    </row>
    <row r="54" spans="2:6" ht="21" hidden="1" x14ac:dyDescent="0.2">
      <c r="B54" s="1" t="s">
        <v>89</v>
      </c>
      <c r="C54" s="29"/>
      <c r="D54" s="29"/>
    </row>
    <row r="55" spans="2:6" ht="21" hidden="1" x14ac:dyDescent="0.2">
      <c r="B55" s="1" t="s">
        <v>90</v>
      </c>
      <c r="C55" s="29"/>
      <c r="D55" s="29"/>
    </row>
    <row r="56" spans="2:6" ht="21" hidden="1" x14ac:dyDescent="0.2">
      <c r="B56" s="1" t="s">
        <v>91</v>
      </c>
      <c r="C56" s="29"/>
      <c r="D56" s="29"/>
    </row>
    <row r="57" spans="2:6" ht="21" hidden="1" x14ac:dyDescent="0.2">
      <c r="B57" s="29"/>
      <c r="C57" s="29"/>
      <c r="D57" s="29"/>
    </row>
    <row r="58" spans="2:6" ht="21" hidden="1" x14ac:dyDescent="0.2">
      <c r="B58" s="29"/>
      <c r="C58" s="29"/>
      <c r="D58" s="29"/>
    </row>
    <row r="59" spans="2:6" ht="27.75" hidden="1" x14ac:dyDescent="0.2">
      <c r="B59" s="28" t="s">
        <v>92</v>
      </c>
      <c r="C59" s="1" t="s">
        <v>93</v>
      </c>
      <c r="D59" s="1" t="s">
        <v>94</v>
      </c>
    </row>
    <row r="60" spans="2:6" ht="21" hidden="1" x14ac:dyDescent="0.2">
      <c r="B60" s="1" t="s">
        <v>22</v>
      </c>
      <c r="C60" s="1">
        <v>335257</v>
      </c>
      <c r="D60" s="1">
        <v>288234</v>
      </c>
    </row>
    <row r="61" spans="2:6" ht="21" hidden="1" x14ac:dyDescent="0.2">
      <c r="B61" s="1" t="s">
        <v>95</v>
      </c>
    </row>
    <row r="62" spans="2:6" ht="21" hidden="1" x14ac:dyDescent="0.2">
      <c r="B62" s="29"/>
      <c r="C62" s="29"/>
      <c r="D62" s="29"/>
    </row>
    <row r="63" spans="2:6" ht="21" hidden="1" x14ac:dyDescent="0.2">
      <c r="B63" s="29"/>
      <c r="C63" s="29"/>
      <c r="D63" s="29"/>
    </row>
    <row r="64" spans="2:6" ht="27.75" hidden="1" x14ac:dyDescent="0.2">
      <c r="B64" s="30" t="s">
        <v>96</v>
      </c>
      <c r="C64" s="29"/>
      <c r="D64" s="29"/>
      <c r="E64" s="21" t="s">
        <v>97</v>
      </c>
    </row>
    <row r="65" spans="2:6" ht="21" hidden="1" x14ac:dyDescent="0.2">
      <c r="B65" s="29" t="s">
        <v>98</v>
      </c>
      <c r="C65" s="29"/>
      <c r="D65" s="29"/>
      <c r="E65" s="29" t="s">
        <v>99</v>
      </c>
      <c r="F65" s="1">
        <v>1122419</v>
      </c>
    </row>
    <row r="66" spans="2:6" ht="21" hidden="1" x14ac:dyDescent="0.2">
      <c r="B66" s="29" t="s">
        <v>100</v>
      </c>
      <c r="C66" s="29">
        <v>8274</v>
      </c>
      <c r="D66" s="29"/>
      <c r="E66" s="29" t="s">
        <v>101</v>
      </c>
    </row>
    <row r="67" spans="2:6" ht="21" hidden="1" x14ac:dyDescent="0.2">
      <c r="B67" s="29" t="s">
        <v>102</v>
      </c>
      <c r="C67" s="29"/>
      <c r="D67" s="29"/>
      <c r="E67" s="29" t="s">
        <v>103</v>
      </c>
    </row>
    <row r="68" spans="2:6" ht="21" hidden="1" x14ac:dyDescent="0.2">
      <c r="B68" s="29" t="s">
        <v>104</v>
      </c>
      <c r="C68" s="29"/>
      <c r="D68" s="29"/>
    </row>
    <row r="69" spans="2:6" ht="27.75" hidden="1" x14ac:dyDescent="0.2">
      <c r="B69" s="29" t="s">
        <v>105</v>
      </c>
      <c r="C69" s="29"/>
      <c r="D69" s="29"/>
      <c r="E69" s="28" t="s">
        <v>106</v>
      </c>
    </row>
    <row r="70" spans="2:6" ht="21" hidden="1" x14ac:dyDescent="0.2">
      <c r="B70" s="29" t="s">
        <v>107</v>
      </c>
      <c r="C70" s="29"/>
      <c r="D70" s="29"/>
      <c r="E70" s="29" t="s">
        <v>108</v>
      </c>
    </row>
    <row r="71" spans="2:6" ht="21" hidden="1" x14ac:dyDescent="0.2">
      <c r="B71" s="29" t="s">
        <v>109</v>
      </c>
      <c r="C71" s="29"/>
      <c r="D71" s="29"/>
      <c r="E71" s="29" t="s">
        <v>110</v>
      </c>
    </row>
    <row r="72" spans="2:6" ht="21" hidden="1" x14ac:dyDescent="0.2">
      <c r="B72" s="29" t="s">
        <v>111</v>
      </c>
      <c r="C72" s="29">
        <v>261</v>
      </c>
      <c r="D72" s="29"/>
    </row>
    <row r="73" spans="2:6" ht="27.75" hidden="1" x14ac:dyDescent="0.2">
      <c r="B73" s="29" t="s">
        <v>112</v>
      </c>
      <c r="C73" s="29"/>
      <c r="D73" s="29"/>
      <c r="E73" s="28" t="s">
        <v>113</v>
      </c>
    </row>
    <row r="74" spans="2:6" ht="21" hidden="1" x14ac:dyDescent="0.2">
      <c r="B74" s="29"/>
      <c r="C74" s="29"/>
      <c r="D74" s="29"/>
      <c r="E74" s="1" t="s">
        <v>114</v>
      </c>
    </row>
    <row r="75" spans="2:6" ht="27.75" hidden="1" x14ac:dyDescent="0.2">
      <c r="B75" s="30" t="s">
        <v>115</v>
      </c>
      <c r="C75" s="29"/>
      <c r="D75" s="29"/>
      <c r="E75" s="1" t="s">
        <v>116</v>
      </c>
    </row>
    <row r="76" spans="2:6" ht="21" hidden="1" x14ac:dyDescent="0.2">
      <c r="B76" s="29" t="s">
        <v>117</v>
      </c>
      <c r="C76" s="29"/>
      <c r="D76" s="29"/>
    </row>
    <row r="77" spans="2:6" ht="21" hidden="1" x14ac:dyDescent="0.2">
      <c r="B77" s="29" t="s">
        <v>118</v>
      </c>
      <c r="C77" s="29">
        <v>1499</v>
      </c>
      <c r="D77" s="29"/>
    </row>
    <row r="78" spans="2:6" ht="21" hidden="1" x14ac:dyDescent="0.2">
      <c r="B78" s="29"/>
      <c r="C78" s="29"/>
      <c r="D78" s="29"/>
    </row>
    <row r="79" spans="2:6" ht="21" hidden="1" x14ac:dyDescent="0.2">
      <c r="B79" s="29"/>
      <c r="C79" s="29"/>
      <c r="D79" s="29"/>
    </row>
    <row r="80" spans="2:6" ht="27.75" hidden="1" x14ac:dyDescent="0.2">
      <c r="B80" s="31" t="s">
        <v>119</v>
      </c>
      <c r="C80" s="29"/>
      <c r="D80" s="29"/>
      <c r="E80" s="28" t="s">
        <v>120</v>
      </c>
    </row>
    <row r="81" spans="1:6" ht="21" hidden="1" x14ac:dyDescent="0.2">
      <c r="B81" s="1" t="s">
        <v>121</v>
      </c>
      <c r="C81" s="29">
        <f>'[2]فندق بغداد'!C81+[2]منصور!C81+[2]اشور!C81+'[2]فندق بابل'!C81+[2]سدير!C81+[2]عشتار!C81+[2]استثمارات!C81+[2]الشلالات!C81+[2]الموصل!C81+'[2]سد موصل'!C81</f>
        <v>6793560</v>
      </c>
      <c r="D81" s="29"/>
      <c r="E81" s="1" t="s">
        <v>122</v>
      </c>
    </row>
    <row r="82" spans="1:6" ht="21" hidden="1" x14ac:dyDescent="0.2">
      <c r="B82" s="1" t="s">
        <v>123</v>
      </c>
      <c r="C82" s="29">
        <f>'[2]فندق بغداد'!C82+[2]منصور!C82+[2]اشور!C82+'[2]فندق بابل'!C82+[2]سدير!C82+[2]عشتار!C82+[2]استثمارات!C82+[2]الشلالات!C82+[2]الموصل!C82+'[2]سد موصل'!C82</f>
        <v>0</v>
      </c>
      <c r="D82" s="29"/>
      <c r="E82" s="1" t="s">
        <v>124</v>
      </c>
      <c r="F82" s="1">
        <v>16152</v>
      </c>
    </row>
    <row r="83" spans="1:6" ht="21" hidden="1" x14ac:dyDescent="0.2">
      <c r="B83" s="29"/>
      <c r="C83" s="29">
        <f>'[2]فندق بغداد'!C83+[2]منصور!C83+[2]اشور!C83+'[2]فندق بابل'!C83+[2]سدير!C83+[2]عشتار!C83+[2]استثمارات!C83+[2]الشلالات!C83+[2]الموصل!C83+'[2]سد موصل'!C83</f>
        <v>0</v>
      </c>
      <c r="D83" s="29"/>
      <c r="E83" s="1" t="s">
        <v>125</v>
      </c>
    </row>
    <row r="84" spans="1:6" ht="21" hidden="1" x14ac:dyDescent="0.2">
      <c r="B84" s="29"/>
      <c r="C84" s="29">
        <f>'[2]فندق بغداد'!C84+[2]منصور!C84+[2]اشور!C84+'[2]فندق بابل'!C84+[2]سدير!C84+[2]عشتار!C84+[2]استثمارات!C84+[2]الشلالات!C84+[2]الموصل!C84+'[2]سد موصل'!C84</f>
        <v>0</v>
      </c>
      <c r="D84" s="29"/>
      <c r="E84" s="1" t="s">
        <v>126</v>
      </c>
    </row>
    <row r="85" spans="1:6" ht="21" hidden="1" x14ac:dyDescent="0.2">
      <c r="B85" s="29"/>
      <c r="C85" s="29">
        <f>'[2]فندق بغداد'!C85+[2]منصور!C85+[2]اشور!C85+'[2]فندق بابل'!C85+[2]سدير!C85+[2]عشتار!C85+[2]استثمارات!C85+[2]الشلالات!C85+[2]الموصل!C85+'[2]سد موصل'!C85</f>
        <v>0</v>
      </c>
      <c r="D85" s="29"/>
    </row>
    <row r="86" spans="1:6" ht="27.75" hidden="1" x14ac:dyDescent="0.2">
      <c r="B86" s="28" t="s">
        <v>13</v>
      </c>
      <c r="C86" s="29">
        <f>'[2]فندق بغداد'!C86+[2]منصور!C86+[2]اشور!C86+'[2]فندق بابل'!C86+[2]سدير!C86+[2]عشتار!C86+[2]استثمارات!C86+[2]الشلالات!C86+[2]الموصل!C86+'[2]سد موصل'!C86</f>
        <v>0</v>
      </c>
      <c r="D86" s="29"/>
    </row>
    <row r="87" spans="1:6" ht="21" hidden="1" x14ac:dyDescent="0.2">
      <c r="B87" s="1" t="s">
        <v>127</v>
      </c>
      <c r="C87" s="29">
        <f>'[2]فندق بغداد'!C87+[2]منصور!C87+[2]اشور!C87+'[2]فندق بابل'!C87+[2]سدير!C87+[2]عشتار!C87+[2]استثمارات!C87+[2]الشلالات!C87+[2]الموصل!C87+'[2]سد موصل'!C87</f>
        <v>1668</v>
      </c>
      <c r="D87" s="29"/>
    </row>
    <row r="88" spans="1:6" ht="21" hidden="1" x14ac:dyDescent="0.2">
      <c r="B88" s="1" t="s">
        <v>128</v>
      </c>
      <c r="C88" s="29">
        <f>'[2]فندق بغداد'!C88+[2]منصور!C88+[2]اشور!C88+'[2]فندق بابل'!C88+[2]سدير!C88+[2]عشتار!C88+[2]استثمارات!C88+[2]الشلالات!C88+[2]الموصل!C88+'[2]سد موصل'!C88</f>
        <v>0</v>
      </c>
      <c r="D88" s="29"/>
      <c r="E88" s="1" t="s">
        <v>129</v>
      </c>
      <c r="F88" s="1">
        <v>156371</v>
      </c>
    </row>
    <row r="89" spans="1:6" ht="21" hidden="1" x14ac:dyDescent="0.2">
      <c r="B89" s="29"/>
      <c r="C89" s="29">
        <f>'[2]فندق بغداد'!C89+[2]منصور!C89+[2]اشور!C89+'[2]فندق بابل'!C89+[2]سدير!C89+[2]عشتار!C89+[2]استثمارات!C89+[2]الشلالات!C89+[2]الموصل!C89+'[2]سد موصل'!C89</f>
        <v>0</v>
      </c>
      <c r="D89" s="29"/>
      <c r="E89" s="1" t="s">
        <v>130</v>
      </c>
      <c r="F89" s="1">
        <v>1716</v>
      </c>
    </row>
    <row r="90" spans="1:6" ht="21" hidden="1" x14ac:dyDescent="0.2">
      <c r="B90" s="29"/>
      <c r="C90" s="29">
        <f>'[2]فندق بغداد'!C90+[2]منصور!C90+[2]اشور!C90+'[2]فندق بابل'!C90+[2]سدير!C90+[2]عشتار!C90+[2]استثمارات!C90+[2]الشلالات!C90+[2]الموصل!C90+'[2]سد موصل'!C90</f>
        <v>0</v>
      </c>
      <c r="D90" s="29"/>
    </row>
    <row r="91" spans="1:6" ht="27.75" hidden="1" x14ac:dyDescent="0.2">
      <c r="B91" s="30" t="s">
        <v>131</v>
      </c>
      <c r="C91" s="29">
        <f>'[2]فندق بغداد'!C91+[2]منصور!C91+[2]اشور!C91+'[2]فندق بابل'!C91+[2]سدير!C91+[2]عشتار!C91+[2]استثمارات!C91+[2]الشلالات!C91+[2]الموصل!C91+'[2]سد موصل'!C91</f>
        <v>585443</v>
      </c>
      <c r="D91" s="29"/>
      <c r="E91" s="30" t="s">
        <v>132</v>
      </c>
    </row>
    <row r="92" spans="1:6" ht="21" hidden="1" x14ac:dyDescent="0.2">
      <c r="B92" s="29" t="s">
        <v>133</v>
      </c>
      <c r="C92" s="29">
        <f>'[2]فندق بغداد'!C92+[2]منصور!C92+[2]اشور!C92+'[2]فندق بابل'!C92+[2]سدير!C92+[2]عشتار!C92+[2]استثمارات!C92+[2]الشلالات!C92+[2]الموصل!C92+'[2]سد موصل'!C92</f>
        <v>231470</v>
      </c>
      <c r="D92" s="29"/>
      <c r="E92" s="29" t="s">
        <v>134</v>
      </c>
      <c r="F92" s="1">
        <v>42000</v>
      </c>
    </row>
    <row r="93" spans="1:6" ht="21" hidden="1" x14ac:dyDescent="0.2">
      <c r="B93" s="29" t="s">
        <v>135</v>
      </c>
      <c r="C93" s="29">
        <f>'[2]فندق بغداد'!C93+[2]منصور!C93+[2]اشور!C93+'[2]فندق بابل'!C93+[2]سدير!C93+[2]عشتار!C93+[2]استثمارات!C93+[2]الشلالات!C93+[2]الموصل!C93+'[2]سد موصل'!C93</f>
        <v>0</v>
      </c>
      <c r="D93" s="29"/>
      <c r="E93" s="29" t="s">
        <v>136</v>
      </c>
      <c r="F93" s="1">
        <v>22</v>
      </c>
    </row>
    <row r="94" spans="1:6" ht="35.25" hidden="1" x14ac:dyDescent="0.2">
      <c r="A94" s="29"/>
      <c r="B94" s="32" t="s">
        <v>17</v>
      </c>
      <c r="C94" s="29">
        <f>'[2]فندق بغداد'!C94+[2]منصور!C94+[2]اشور!C94+'[2]فندق بابل'!C94+[2]سدير!C94+[2]عشتار!C94+[2]استثمارات!C94+[2]الشلالات!C94+[2]الموصل!C94+'[2]سد موصل'!C94</f>
        <v>0</v>
      </c>
      <c r="D94" s="29"/>
    </row>
    <row r="95" spans="1:6" ht="35.25" hidden="1" x14ac:dyDescent="0.2">
      <c r="A95" s="29">
        <v>32</v>
      </c>
      <c r="B95" s="33" t="s">
        <v>137</v>
      </c>
      <c r="C95" s="29">
        <f>'[2]فندق بغداد'!C95+[2]منصور!C95+[2]اشور!C95+'[2]فندق بابل'!C95+[2]سدير!C95+[2]عشتار!C95+[2]استثمارات!C95+[2]الشلالات!C95+[2]الموصل!C95+'[2]سد موصل'!C95</f>
        <v>0</v>
      </c>
      <c r="D95" s="29"/>
    </row>
    <row r="96" spans="1:6" ht="21" hidden="1" x14ac:dyDescent="0.2">
      <c r="A96" s="29">
        <v>321</v>
      </c>
      <c r="B96" s="34" t="s">
        <v>138</v>
      </c>
      <c r="C96" s="29">
        <f>'[2]فندق بغداد'!C96+[2]منصور!C96+[2]اشور!C96+'[2]فندق بابل'!C96+[2]سدير!C96+[2]عشتار!C96+[2]استثمارات!C96+[2]الشلالات!C96+[2]الموصل!C96+'[2]سد موصل'!C96</f>
        <v>374390</v>
      </c>
      <c r="D96" s="29"/>
    </row>
    <row r="97" spans="1:5" ht="35.25" hidden="1" x14ac:dyDescent="0.2">
      <c r="A97" s="29">
        <v>322</v>
      </c>
      <c r="B97" s="35" t="s">
        <v>139</v>
      </c>
      <c r="C97" s="29">
        <f>'[2]فندق بغداد'!C97+[2]منصور!C97+[2]اشور!C97+'[2]فندق بابل'!C97+[2]سدير!C97+[2]عشتار!C97+[2]استثمارات!C97+[2]الشلالات!C97+[2]الموصل!C97+'[2]سد موصل'!C97</f>
        <v>589957</v>
      </c>
      <c r="D97" s="29"/>
    </row>
    <row r="98" spans="1:5" ht="21" hidden="1" x14ac:dyDescent="0.2">
      <c r="A98" s="29">
        <v>323</v>
      </c>
      <c r="B98" s="36" t="s">
        <v>140</v>
      </c>
      <c r="C98" s="29">
        <f>'[2]فندق بغداد'!C98+[2]منصور!C98+[2]اشور!C98+'[2]فندق بابل'!C98+[2]سدير!C98+[2]عشتار!C98+[2]استثمارات!C98+[2]الشلالات!C98+[2]الموصل!C98+'[2]سد موصل'!C98</f>
        <v>113731</v>
      </c>
      <c r="D98" s="29"/>
    </row>
    <row r="99" spans="1:5" ht="21" hidden="1" x14ac:dyDescent="0.2">
      <c r="A99" s="29">
        <v>324</v>
      </c>
      <c r="B99" s="36" t="s">
        <v>141</v>
      </c>
      <c r="C99" s="29">
        <f>'[2]فندق بغداد'!C99+[2]منصور!C99+[2]اشور!C99+'[2]فندق بابل'!C99+[2]سدير!C99+[2]عشتار!C99+[2]استثمارات!C99+[2]الشلالات!C99+[2]الموصل!C99+'[2]سد موصل'!C99</f>
        <v>389</v>
      </c>
    </row>
    <row r="100" spans="1:5" ht="21" hidden="1" x14ac:dyDescent="0.2">
      <c r="A100" s="29">
        <v>3251</v>
      </c>
      <c r="B100" s="36" t="s">
        <v>142</v>
      </c>
      <c r="C100" s="29">
        <f>'[2]فندق بغداد'!C100+[2]منصور!C100+[2]اشور!C100+'[2]فندق بابل'!C100+[2]سدير!C100+[2]عشتار!C100+[2]استثمارات!C100+[2]الشلالات!C100+[2]الموصل!C100+'[2]سد موصل'!C100</f>
        <v>218406</v>
      </c>
    </row>
    <row r="101" spans="1:5" ht="21" hidden="1" x14ac:dyDescent="0.2">
      <c r="A101" s="29">
        <v>3252</v>
      </c>
      <c r="B101" s="36" t="s">
        <v>143</v>
      </c>
      <c r="C101" s="29">
        <f>'[2]فندق بغداد'!C101+[2]منصور!C101+[2]اشور!C101+'[2]فندق بابل'!C101+[2]سدير!C101+[2]عشتار!C101+[2]استثمارات!C101+[2]الشلالات!C101+[2]الموصل!C101+'[2]سد موصل'!C101</f>
        <v>49661</v>
      </c>
    </row>
    <row r="102" spans="1:5" ht="21" hidden="1" x14ac:dyDescent="0.2">
      <c r="A102" s="29">
        <v>3253</v>
      </c>
      <c r="B102" s="36" t="s">
        <v>105</v>
      </c>
      <c r="C102" s="29">
        <f>'[2]فندق بغداد'!C102+[2]منصور!C102+[2]اشور!C102+'[2]فندق بابل'!C102+[2]سدير!C102+[2]عشتار!C102+[2]استثمارات!C102+[2]الشلالات!C102+[2]الموصل!C102+'[2]سد موصل'!C102</f>
        <v>0</v>
      </c>
    </row>
    <row r="103" spans="1:5" ht="21" hidden="1" x14ac:dyDescent="0.2">
      <c r="A103" s="29">
        <v>3254</v>
      </c>
      <c r="B103" s="36" t="s">
        <v>144</v>
      </c>
      <c r="C103" s="29">
        <f>'[2]فندق بغداد'!C103+[2]منصور!C103+[2]اشور!C103+'[2]فندق بابل'!C103+[2]سدير!C103+[2]عشتار!C103+[2]استثمارات!C103+[2]الشلالات!C103+[2]الموصل!C103+'[2]سد موصل'!C103</f>
        <v>0</v>
      </c>
    </row>
    <row r="104" spans="1:5" ht="21" hidden="1" x14ac:dyDescent="0.2">
      <c r="A104" s="29">
        <v>3261</v>
      </c>
      <c r="B104" s="36" t="s">
        <v>145</v>
      </c>
      <c r="C104" s="29">
        <f>'[2]فندق بغداد'!C104+[2]منصور!C104+[2]اشور!C104+'[2]فندق بابل'!C104+[2]سدير!C104+[2]عشتار!C104+[2]استثمارات!C104+[2]الشلالات!C104+[2]الموصل!C104+'[2]سد موصل'!C104</f>
        <v>12493</v>
      </c>
    </row>
    <row r="105" spans="1:5" ht="21" hidden="1" x14ac:dyDescent="0.2">
      <c r="A105" s="29">
        <v>3262</v>
      </c>
      <c r="B105" s="36" t="s">
        <v>146</v>
      </c>
      <c r="C105" s="29">
        <f>'[2]فندق بغداد'!C105+[2]منصور!C105+[2]اشور!C105+'[2]فندق بابل'!C105+[2]سدير!C105+[2]عشتار!C105+[2]استثمارات!C105+[2]الشلالات!C105+[2]الموصل!C105+'[2]سد موصل'!C105</f>
        <v>52827</v>
      </c>
      <c r="E105" s="1" t="s">
        <v>147</v>
      </c>
    </row>
    <row r="106" spans="1:5" ht="21" hidden="1" x14ac:dyDescent="0.2">
      <c r="A106" s="29">
        <v>3263</v>
      </c>
      <c r="B106" s="36" t="s">
        <v>148</v>
      </c>
      <c r="C106" s="29">
        <f>'[2]فندق بغداد'!C106+[2]منصور!C106+[2]اشور!C106+'[2]فندق بابل'!C106+[2]سدير!C106+[2]عشتار!C106+[2]استثمارات!C106+[2]الشلالات!C106+[2]الموصل!C106+'[2]سد موصل'!C106</f>
        <v>29312</v>
      </c>
    </row>
    <row r="107" spans="1:5" ht="21" hidden="1" x14ac:dyDescent="0.2">
      <c r="A107" s="37">
        <v>3271</v>
      </c>
      <c r="B107" s="36" t="s">
        <v>149</v>
      </c>
      <c r="C107" s="29">
        <f>'[2]فندق بغداد'!C107+[2]منصور!C107+[2]اشور!C107+'[2]فندق بابل'!C107+[2]سدير!C107+[2]عشتار!C107+[2]استثمارات!C107+[2]الشلالات!C107+[2]الموصل!C107+'[2]سد موصل'!C107</f>
        <v>41644</v>
      </c>
    </row>
    <row r="108" spans="1:5" ht="21" hidden="1" x14ac:dyDescent="0.2">
      <c r="A108" s="29">
        <v>3272</v>
      </c>
      <c r="B108" s="36" t="s">
        <v>150</v>
      </c>
      <c r="C108" s="29">
        <f>'[2]فندق بغداد'!C108+[2]منصور!C108+[2]اشور!C108+'[2]فندق بابل'!C108+[2]سدير!C108+[2]عشتار!C108+[2]استثمارات!C108+[2]الشلالات!C108+[2]الموصل!C108+'[2]سد موصل'!C108</f>
        <v>1022415</v>
      </c>
    </row>
    <row r="109" spans="1:5" ht="21" hidden="1" x14ac:dyDescent="0.2">
      <c r="A109" s="29">
        <v>329</v>
      </c>
      <c r="B109" s="36" t="s">
        <v>151</v>
      </c>
      <c r="C109" s="29">
        <f>'[2]فندق بغداد'!C109+[2]منصور!C109+[2]اشور!C109+'[2]فندق بابل'!C109+[2]سدير!C109+[2]عشتار!C109+[2]استثمارات!C109+[2]الشلالات!C109+[2]الموصل!C109+'[2]سد موصل'!C109</f>
        <v>0</v>
      </c>
    </row>
    <row r="110" spans="1:5" ht="35.25" hidden="1" x14ac:dyDescent="0.2">
      <c r="A110" s="29">
        <v>33</v>
      </c>
      <c r="B110" s="35" t="s">
        <v>152</v>
      </c>
      <c r="C110" s="29">
        <f>'[2]فندق بغداد'!C110+[2]منصور!C110+[2]اشور!C110+'[2]فندق بابل'!C110+[2]سدير!C110+[2]عشتار!C110+[2]استثمارات!C110+[2]الشلالات!C110+[2]الموصل!C110+'[2]سد موصل'!C110</f>
        <v>0</v>
      </c>
    </row>
    <row r="111" spans="1:5" ht="21" hidden="1" x14ac:dyDescent="0.2">
      <c r="A111" s="37">
        <v>3311</v>
      </c>
      <c r="B111" s="36" t="s">
        <v>153</v>
      </c>
      <c r="C111" s="29">
        <f>'[2]فندق بغداد'!C111+[2]منصور!C111+[2]اشور!C111+'[2]فندق بابل'!C111+[2]سدير!C111+[2]عشتار!C111+[2]استثمارات!C111+[2]الشلالات!C111+[2]الموصل!C111+'[2]سد موصل'!C111</f>
        <v>51428</v>
      </c>
    </row>
    <row r="112" spans="1:5" ht="21" hidden="1" x14ac:dyDescent="0.2">
      <c r="A112" s="37">
        <v>3312</v>
      </c>
      <c r="B112" s="36" t="s">
        <v>154</v>
      </c>
      <c r="C112" s="29">
        <f>'[2]فندق بغداد'!C112+[2]منصور!C112+[2]اشور!C112+'[2]فندق بابل'!C112+[2]سدير!C112+[2]عشتار!C112+[2]استثمارات!C112+[2]الشلالات!C112+[2]الموصل!C112+'[2]سد موصل'!C112</f>
        <v>233919</v>
      </c>
    </row>
    <row r="113" spans="1:3" ht="21" hidden="1" x14ac:dyDescent="0.2">
      <c r="A113" s="37">
        <v>3313</v>
      </c>
      <c r="B113" s="36" t="s">
        <v>155</v>
      </c>
      <c r="C113" s="29">
        <f>'[2]فندق بغداد'!C113+[2]منصور!C113+[2]اشور!C113+'[2]فندق بابل'!C113+[2]سدير!C113+[2]عشتار!C113+[2]استثمارات!C113+[2]الشلالات!C113+[2]الموصل!C113+'[2]سد موصل'!C113</f>
        <v>373022</v>
      </c>
    </row>
    <row r="114" spans="1:3" ht="21" hidden="1" x14ac:dyDescent="0.2">
      <c r="A114" s="37">
        <v>3314</v>
      </c>
      <c r="B114" s="36" t="s">
        <v>156</v>
      </c>
      <c r="C114" s="29">
        <f>'[2]فندق بغداد'!C114+[2]منصور!C114+[2]اشور!C114+'[2]فندق بابل'!C114+[2]سدير!C114+[2]عشتار!C114+[2]استثمارات!C114+[2]الشلالات!C114+[2]الموصل!C114+'[2]سد موصل'!C114</f>
        <v>41375</v>
      </c>
    </row>
    <row r="115" spans="1:3" ht="21" hidden="1" x14ac:dyDescent="0.2">
      <c r="A115" s="37">
        <v>3315</v>
      </c>
      <c r="B115" s="38" t="s">
        <v>157</v>
      </c>
      <c r="C115" s="29">
        <f>'[2]فندق بغداد'!C115+[2]منصور!C115+[2]اشور!C115+'[2]فندق بابل'!C115+[2]سدير!C115+[2]عشتار!C115+[2]استثمارات!C115+[2]الشلالات!C115+[2]الموصل!C115+'[2]سد موصل'!C115</f>
        <v>1752</v>
      </c>
    </row>
    <row r="116" spans="1:3" ht="21" hidden="1" x14ac:dyDescent="0.2">
      <c r="A116" s="37">
        <v>3316</v>
      </c>
      <c r="B116" s="36" t="s">
        <v>158</v>
      </c>
      <c r="C116" s="29">
        <f>'[2]فندق بغداد'!C116+[2]منصور!C116+[2]اشور!C116+'[2]فندق بابل'!C116+[2]سدير!C116+[2]عشتار!C116+[2]استثمارات!C116+[2]الشلالات!C116+[2]الموصل!C116+'[2]سد موصل'!C116</f>
        <v>27170</v>
      </c>
    </row>
    <row r="117" spans="1:3" ht="21" hidden="1" x14ac:dyDescent="0.2">
      <c r="A117" s="29">
        <v>332</v>
      </c>
      <c r="B117" s="36" t="s">
        <v>159</v>
      </c>
      <c r="C117" s="29">
        <f>'[2]فندق بغداد'!C117+[2]منصور!C117+[2]اشور!C117+'[2]فندق بابل'!C117+[2]سدير!C117+[2]عشتار!C117+[2]استثمارات!C117+[2]الشلالات!C117+[2]الموصل!C117+'[2]سد موصل'!C117</f>
        <v>7600</v>
      </c>
    </row>
    <row r="118" spans="1:3" ht="21" hidden="1" x14ac:dyDescent="0.2">
      <c r="A118" s="29">
        <v>3331</v>
      </c>
      <c r="B118" s="36" t="s">
        <v>160</v>
      </c>
      <c r="C118" s="29">
        <f>'[2]فندق بغداد'!C118+[2]منصور!C118+[2]اشور!C118+'[2]فندق بابل'!C118+[2]سدير!C118+[2]عشتار!C118+[2]استثمارات!C118+[2]الشلالات!C118+[2]الموصل!C118+'[2]سد موصل'!C118</f>
        <v>15742</v>
      </c>
    </row>
    <row r="119" spans="1:3" ht="21" hidden="1" x14ac:dyDescent="0.2">
      <c r="A119" s="29">
        <v>3332</v>
      </c>
      <c r="B119" s="36" t="s">
        <v>161</v>
      </c>
      <c r="C119" s="29">
        <f>'[2]فندق بغداد'!C119+[2]منصور!C119+[2]اشور!C119+'[2]فندق بابل'!C119+[2]سدير!C119+[2]عشتار!C119+[2]استثمارات!C119+[2]الشلالات!C119+[2]الموصل!C119+'[2]سد موصل'!C119</f>
        <v>19970</v>
      </c>
    </row>
    <row r="120" spans="1:3" ht="21" hidden="1" x14ac:dyDescent="0.2">
      <c r="A120" s="29">
        <v>3333</v>
      </c>
      <c r="B120" s="36" t="s">
        <v>162</v>
      </c>
      <c r="C120" s="29">
        <f>'[2]فندق بغداد'!C120+[2]منصور!C120+[2]اشور!C120+'[2]فندق بابل'!C120+[2]سدير!C120+[2]عشتار!C120+[2]استثمارات!C120+[2]الشلالات!C120+[2]الموصل!C120+'[2]سد موصل'!C120</f>
        <v>38369</v>
      </c>
    </row>
    <row r="121" spans="1:3" ht="21" hidden="1" x14ac:dyDescent="0.2">
      <c r="A121" s="29">
        <v>3334</v>
      </c>
      <c r="B121" s="36" t="s">
        <v>163</v>
      </c>
      <c r="C121" s="29">
        <f>'[2]فندق بغداد'!C121+[2]منصور!C121+[2]اشور!C121+'[2]فندق بابل'!C121+[2]سدير!C121+[2]عشتار!C121+[2]استثمارات!C121+[2]الشلالات!C121+[2]الموصل!C121+'[2]سد موصل'!C121</f>
        <v>0</v>
      </c>
    </row>
    <row r="122" spans="1:3" ht="21" hidden="1" x14ac:dyDescent="0.2">
      <c r="A122" s="29">
        <v>3335</v>
      </c>
      <c r="B122" s="36" t="s">
        <v>164</v>
      </c>
      <c r="C122" s="29">
        <f>'[2]فندق بغداد'!C122+[2]منصور!C122+[2]اشور!C122+'[2]فندق بابل'!C122+[2]سدير!C122+[2]عشتار!C122+[2]استثمارات!C122+[2]الشلالات!C122+[2]الموصل!C122+'[2]سد موصل'!C122</f>
        <v>3181</v>
      </c>
    </row>
    <row r="123" spans="1:3" ht="21" hidden="1" x14ac:dyDescent="0.2">
      <c r="A123" s="29"/>
      <c r="B123" s="36" t="s">
        <v>165</v>
      </c>
      <c r="C123" s="29">
        <f>'[2]فندق بغداد'!C123+[2]منصور!C123+[2]اشور!C123+'[2]فندق بابل'!C123+[2]سدير!C123+[2]عشتار!C123+[2]استثمارات!C123+[2]الشلالات!C123+[2]الموصل!C123+'[2]سد موصل'!C123</f>
        <v>0</v>
      </c>
    </row>
    <row r="124" spans="1:3" ht="21" hidden="1" x14ac:dyDescent="0.2">
      <c r="A124" s="29">
        <v>3342</v>
      </c>
      <c r="B124" s="36" t="s">
        <v>166</v>
      </c>
      <c r="C124" s="29">
        <f>'[2]فندق بغداد'!C124+[2]منصور!C124+[2]اشور!C124+'[2]فندق بابل'!C124+[2]سدير!C124+[2]عشتار!C124+[2]استثمارات!C124+[2]الشلالات!C124+[2]الموصل!C124+'[2]سد موصل'!C124</f>
        <v>11505</v>
      </c>
    </row>
    <row r="125" spans="1:3" ht="21" hidden="1" x14ac:dyDescent="0.2">
      <c r="A125" s="29">
        <v>33431</v>
      </c>
      <c r="B125" s="38" t="s">
        <v>167</v>
      </c>
      <c r="C125" s="29">
        <f>'[2]فندق بغداد'!C125+[2]منصور!F87+[2]اشور!C125+'[2]فندق بابل'!C125+[2]سدير!C125+[2]عشتار!C125+[2]استثمارات!C125+[2]الشلالات!C125+[2]الموصل!C125+'[2]سد موصل'!C125</f>
        <v>146754</v>
      </c>
    </row>
    <row r="126" spans="1:3" ht="21" hidden="1" x14ac:dyDescent="0.2">
      <c r="A126" s="29">
        <v>33432</v>
      </c>
      <c r="B126" s="38" t="s">
        <v>168</v>
      </c>
      <c r="C126" s="29">
        <f>'[2]فندق بغداد'!C126+[2]منصور!C126+[2]اشور!C126+'[2]فندق بابل'!C126+[2]سدير!C126+[2]عشتار!C126+[2]استثمارات!C126+[2]الشلالات!C126+[2]الموصل!C126+'[2]سد موصل'!C126</f>
        <v>0</v>
      </c>
    </row>
    <row r="127" spans="1:3" ht="21" hidden="1" x14ac:dyDescent="0.2">
      <c r="A127" s="29">
        <v>3344</v>
      </c>
      <c r="B127" s="38" t="s">
        <v>169</v>
      </c>
      <c r="C127" s="29">
        <f>'[2]فندق بغداد'!C127+[2]منصور!C127+[2]اشور!C127+'[2]فندق بابل'!C127+[2]سدير!C127+[2]عشتار!C127+[2]استثمارات!C127+[2]الشلالات!C127+[2]الموصل!C127+'[2]سد موصل'!C127</f>
        <v>54164</v>
      </c>
    </row>
    <row r="128" spans="1:3" ht="21" hidden="1" x14ac:dyDescent="0.2">
      <c r="A128" s="29">
        <v>3352</v>
      </c>
      <c r="B128" s="38" t="s">
        <v>170</v>
      </c>
      <c r="C128" s="29">
        <f>'[2]فندق بغداد'!C128+[2]منصور!C128+[2]اشور!C128+'[2]فندق بابل'!C128+[2]سدير!C128+[2]عشتار!C128+[2]استثمارات!C128+[2]الشلالات!C128+[2]الموصل!C128+'[2]سد موصل'!C128</f>
        <v>0</v>
      </c>
    </row>
    <row r="129" spans="1:3" ht="21" hidden="1" x14ac:dyDescent="0.2">
      <c r="A129" s="29">
        <v>3353</v>
      </c>
      <c r="B129" s="38" t="s">
        <v>171</v>
      </c>
      <c r="C129" s="29">
        <f>'[2]فندق بغداد'!C129+[2]منصور!C129+[2]اشور!C129+'[2]فندق بابل'!C129+[2]سدير!C129+[2]عشتار!C129+[2]استثمارات!C129+[2]الشلالات!C129+[2]الموصل!C129+'[2]سد موصل'!C129</f>
        <v>15059</v>
      </c>
    </row>
    <row r="130" spans="1:3" ht="21" hidden="1" x14ac:dyDescent="0.2">
      <c r="A130" s="29">
        <v>3354</v>
      </c>
      <c r="B130" s="38" t="s">
        <v>172</v>
      </c>
      <c r="C130" s="29">
        <f>'[2]فندق بغداد'!C130+[2]منصور!C130+[2]اشور!C130+'[2]فندق بابل'!C130+[2]سدير!C130+[2]عشتار!C130+[2]استثمارات!C130+[2]الشلالات!C130+[2]الموصل!C130+'[2]سد موصل'!C130</f>
        <v>16494</v>
      </c>
    </row>
    <row r="131" spans="1:3" ht="21" hidden="1" x14ac:dyDescent="0.2">
      <c r="A131" s="29">
        <v>3355</v>
      </c>
      <c r="B131" s="38" t="s">
        <v>173</v>
      </c>
      <c r="C131" s="29">
        <f>'[2]فندق بغداد'!C131+[2]منصور!C131+[2]اشور!C131+'[2]فندق بابل'!C131+[2]سدير!C131+[2]عشتار!C131+[2]استثمارات!C131+[2]الشلالات!C131+[2]الموصل!C131+'[2]سد موصل'!C131</f>
        <v>760</v>
      </c>
    </row>
    <row r="132" spans="1:3" ht="21" hidden="1" x14ac:dyDescent="0.2">
      <c r="A132" s="37">
        <v>3356</v>
      </c>
      <c r="B132" s="38" t="s">
        <v>174</v>
      </c>
      <c r="C132" s="29">
        <f>'[2]فندق بغداد'!C132+[2]منصور!C132+[2]اشور!C132+'[2]فندق بابل'!C132+[2]سدير!C132+[2]عشتار!C132+[2]استثمارات!C132+[2]الشلالات!C132+[2]الموصل!C132+'[2]سد موصل'!C132</f>
        <v>0</v>
      </c>
    </row>
    <row r="133" spans="1:3" ht="21" hidden="1" x14ac:dyDescent="0.2">
      <c r="A133" s="37">
        <v>3361</v>
      </c>
      <c r="B133" s="38" t="s">
        <v>175</v>
      </c>
      <c r="C133" s="29">
        <f>'[2]فندق بغداد'!C133+[2]منصور!C133+[2]اشور!C133+'[2]فندق بابل'!C133+[2]سدير!C133+[2]عشتار!C133+[2]استثمارات!C133+[2]الشلالات!C133+[2]الموصل!C133+'[2]سد موصل'!C133</f>
        <v>39550</v>
      </c>
    </row>
    <row r="134" spans="1:3" ht="21" hidden="1" x14ac:dyDescent="0.2">
      <c r="A134" s="37">
        <v>3362</v>
      </c>
      <c r="B134" s="38" t="s">
        <v>176</v>
      </c>
      <c r="C134" s="29">
        <f>'[2]فندق بغداد'!C134+[2]منصور!C134+[2]اشور!C134+'[2]فندق بابل'!C134+[2]سدير!C134+[2]عشتار!C134+[2]استثمارات!C134+[2]الشلالات!C134+[2]الموصل!C134+'[2]سد موصل'!C134</f>
        <v>95029</v>
      </c>
    </row>
    <row r="135" spans="1:3" ht="21" hidden="1" x14ac:dyDescent="0.2">
      <c r="A135" s="29">
        <v>3363</v>
      </c>
      <c r="B135" s="38" t="s">
        <v>177</v>
      </c>
      <c r="C135" s="29">
        <f>'[2]فندق بغداد'!C135+[2]منصور!C135+[2]اشور!C135+'[2]فندق بابل'!C135+[2]سدير!C135+[2]عشتار!C135+[2]استثمارات!C135+[2]الشلالات!C135+[2]الموصل!C135+'[2]سد موصل'!C135</f>
        <v>54126</v>
      </c>
    </row>
    <row r="136" spans="1:3" ht="21" hidden="1" x14ac:dyDescent="0.2">
      <c r="A136" s="29">
        <v>3364</v>
      </c>
      <c r="B136" s="38" t="s">
        <v>178</v>
      </c>
      <c r="C136" s="29">
        <f>'[2]فندق بغداد'!C136+[2]منصور!C136+[2]اشور!C136+'[2]فندق بابل'!C136+[2]سدير!C136+[2]عشتار!C136+[2]استثمارات!C136+[2]الشلالات!C136+[2]الموصل!C136+'[2]سد موصل'!C136</f>
        <v>0</v>
      </c>
    </row>
    <row r="137" spans="1:3" ht="21" hidden="1" x14ac:dyDescent="0.2">
      <c r="A137" s="29">
        <v>3365</v>
      </c>
      <c r="B137" s="38" t="s">
        <v>179</v>
      </c>
      <c r="C137" s="29">
        <f>'[2]فندق بغداد'!C137+[2]منصور!C137+[2]اشور!C137+'[2]فندق بابل'!C137+[2]سدير!C137+[2]عشتار!C137+[2]استثمارات!C137+[2]الشلالات!C137+[2]الموصل!C137+'[2]سد موصل'!C137</f>
        <v>177310</v>
      </c>
    </row>
    <row r="138" spans="1:3" ht="21" hidden="1" x14ac:dyDescent="0.2">
      <c r="A138" s="29">
        <v>3366</v>
      </c>
      <c r="B138" s="38" t="s">
        <v>180</v>
      </c>
      <c r="C138" s="29">
        <f>'[2]فندق بغداد'!C138+[2]منصور!C138+[2]اشور!C138+'[2]فندق بابل'!C138+[2]سدير!C138+[2]عشتار!C138+[2]استثمارات!C138+[2]الشلالات!C138+[2]الموصل!C138+'[2]سد موصل'!C138</f>
        <v>67715</v>
      </c>
    </row>
    <row r="139" spans="1:3" ht="21" hidden="1" x14ac:dyDescent="0.2">
      <c r="A139" s="37">
        <v>3367</v>
      </c>
      <c r="B139" s="38" t="s">
        <v>181</v>
      </c>
      <c r="C139" s="29">
        <f>'[2]فندق بغداد'!C139+[2]منصور!C139+[2]اشور!C139+'[2]فندق بابل'!C139+[2]سدير!C139+[2]عشتار!C139+[2]استثمارات!C139+[2]الشلالات!C139+[2]الموصل!C139+'[2]سد موصل'!C139</f>
        <v>200</v>
      </c>
    </row>
    <row r="140" spans="1:3" ht="21" hidden="1" x14ac:dyDescent="0.2">
      <c r="A140" s="29">
        <v>3369</v>
      </c>
      <c r="B140" s="38" t="s">
        <v>182</v>
      </c>
      <c r="C140" s="29">
        <f>'[2]فندق بغداد'!C140+[2]منصور!C140+[2]اشور!C141+'[2]فندق بابل'!C141+[2]سدير!C140+[2]عشتار!C140+[2]استثمارات!C140+[2]الشلالات!C140+[2]الموصل!C141+'[2]سد موصل'!C141</f>
        <v>526988</v>
      </c>
    </row>
    <row r="141" spans="1:3" ht="21" hidden="1" x14ac:dyDescent="0.2">
      <c r="A141" s="29">
        <v>3834</v>
      </c>
      <c r="B141" s="39" t="s">
        <v>183</v>
      </c>
      <c r="C141" s="29">
        <f>'[2]فندق بغداد'!C141+[2]منصور!C141+[2]اشور!C142+'[2]فندق بابل'!C142+[2]سدير!C141+[2]عشتار!C141+[2]استثمارات!C141+[2]الشلالات!C142+[2]الموصل!C142+'[2]سد موصل'!C142</f>
        <v>354853</v>
      </c>
    </row>
    <row r="142" spans="1:3" ht="21" hidden="1" x14ac:dyDescent="0.2">
      <c r="A142" s="29">
        <v>34</v>
      </c>
      <c r="B142" s="39" t="s">
        <v>184</v>
      </c>
      <c r="C142" s="29">
        <f>'[2]فندق بغداد'!C142+[2]منصور!C142+[2]اشور!C143+'[2]فندق بابل'!C143+[2]سدير!C142+[2]عشتار!C142+[2]استثمارات!C142+[2]الشلالات!C143+[2]الموصل!C143+'[2]سد موصل'!C143</f>
        <v>0</v>
      </c>
    </row>
    <row r="143" spans="1:3" ht="30" hidden="1" x14ac:dyDescent="0.2">
      <c r="A143" s="29"/>
      <c r="B143" s="40" t="s">
        <v>185</v>
      </c>
      <c r="C143" s="29">
        <f>'[2]فندق بغداد'!C143+[2]منصور!C143+[2]اشور!C144+'[2]فندق بابل'!C144+[2]سدير!C143+[2]عشتار!C143+[2]استثمارات!C143+[2]الشلالات!C144+[2]الموصل!C144+'[2]سد موصل'!C144</f>
        <v>4807820</v>
      </c>
    </row>
    <row r="144" spans="1:3" ht="21" hidden="1" x14ac:dyDescent="0.2">
      <c r="A144" s="29"/>
      <c r="B144" s="36"/>
      <c r="C144" s="29">
        <f>'[2]فندق بغداد'!C144+[2]منصور!C144+[2]اشور!C145+'[2]فندق بابل'!C145+[2]سدير!C144+[2]عشتار!C144+[2]استثمارات!C144+[2]الشلالات!C145+[2]الموصل!C145+'[2]سد موصل'!C145</f>
        <v>0</v>
      </c>
    </row>
    <row r="145" spans="1:3" ht="35.25" hidden="1" x14ac:dyDescent="0.2">
      <c r="A145" s="29">
        <v>48</v>
      </c>
      <c r="B145" s="35" t="s">
        <v>186</v>
      </c>
      <c r="C145" s="29">
        <f>'[2]فندق بغداد'!C145+[2]منصور!C145+[2]اشور!C146+'[2]فندق بابل'!C146+[2]سدير!C145+[2]عشتار!C145+[2]استثمارات!C145+[2]الشلالات!C146+[2]الموصل!C146+'[2]سد موصل'!C146</f>
        <v>0</v>
      </c>
    </row>
    <row r="146" spans="1:3" ht="21" hidden="1" x14ac:dyDescent="0.2">
      <c r="A146" s="29">
        <v>481</v>
      </c>
      <c r="B146" s="36" t="s">
        <v>187</v>
      </c>
      <c r="C146" s="29">
        <f>'[2]فندق بغداد'!C146+[2]منصور!C146+[2]اشور!C147+'[2]فندق بابل'!C147+[2]سدير!C146+[2]عشتار!C146+[2]استثمارات!C146+[2]الشلالات!C147+[2]الموصل!C147+'[2]سد موصل'!C147</f>
        <v>0</v>
      </c>
    </row>
    <row r="147" spans="1:3" ht="21" hidden="1" x14ac:dyDescent="0.2">
      <c r="A147" s="37">
        <v>482</v>
      </c>
      <c r="B147" s="36" t="s">
        <v>188</v>
      </c>
      <c r="C147" s="29">
        <f>'[2]فندق بغداد'!C147+[2]منصور!C147+[2]اشور!C148+'[2]فندق بابل'!C148+[2]سدير!C147+[2]عشتار!C147+[2]استثمارات!C147+[2]الشلالات!C148+[2]الموصل!C148+'[2]سد موصل'!C148</f>
        <v>0</v>
      </c>
    </row>
    <row r="148" spans="1:3" ht="21" hidden="1" x14ac:dyDescent="0.2">
      <c r="A148" s="29">
        <v>483</v>
      </c>
      <c r="B148" s="36" t="s">
        <v>189</v>
      </c>
      <c r="C148" s="29">
        <f>'[2]فندق بغداد'!C148+[2]منصور!C148+[2]اشور!C149+'[2]فندق بابل'!C149+[2]سدير!C148+[2]عشتار!C148+[2]استثمارات!C148+[2]الشلالات!C149+[2]الموصل!C149+'[2]سد موصل'!C149</f>
        <v>33662</v>
      </c>
    </row>
    <row r="149" spans="1:3" ht="21" hidden="1" x14ac:dyDescent="0.2">
      <c r="A149" s="29">
        <v>4831</v>
      </c>
      <c r="B149" s="36" t="s">
        <v>190</v>
      </c>
      <c r="C149" s="29">
        <f>'[2]فندق بغداد'!C149+[2]منصور!C149+[2]اشور!C150+'[2]فندق بابل'!C150+[2]سدير!C149+[2]عشتار!C149+[2]استثمارات!C149+[2]الشلالات!C150+[2]الموصل!C150+'[2]سد موصل'!C150</f>
        <v>1000</v>
      </c>
    </row>
    <row r="150" spans="1:3" ht="21" hidden="1" x14ac:dyDescent="0.2">
      <c r="A150" s="29">
        <v>4832</v>
      </c>
      <c r="B150" s="36" t="s">
        <v>191</v>
      </c>
      <c r="C150" s="29">
        <f>'[2]فندق بغداد'!C150+[2]منصور!C150+[2]اشور!C151+'[2]فندق بابل'!C151+[2]سدير!C150+[2]عشتار!C150+[2]استثمارات!C150+[2]الشلالات!C151+[2]الموصل!C151+'[2]سد موصل'!C151</f>
        <v>250869</v>
      </c>
    </row>
    <row r="151" spans="1:3" ht="21" hidden="1" x14ac:dyDescent="0.2">
      <c r="A151" s="29">
        <v>4833</v>
      </c>
      <c r="B151" s="36" t="s">
        <v>192</v>
      </c>
      <c r="C151" s="29">
        <f>'[2]فندق بغداد'!C151+[2]منصور!C151+[2]اشور!C152+'[2]فندق بابل'!C152+[2]سدير!C151+[2]عشتار!C151+[2]استثمارات!C151+[2]الشلالات!C152+[2]الموصل!C152+'[2]سد موصل'!C152</f>
        <v>0</v>
      </c>
    </row>
    <row r="152" spans="1:3" ht="21" hidden="1" x14ac:dyDescent="0.2">
      <c r="A152" s="37">
        <v>491</v>
      </c>
      <c r="B152" s="36" t="s">
        <v>193</v>
      </c>
      <c r="C152" s="29">
        <f>'[2]فندق بغداد'!C152+[2]منصور!C152+[2]اشور!C153+'[2]فندق بابل'!C154+[2]سدير!C152+[2]عشتار!C152+[2]استثمارات!C152+[2]الشلالات!C153+[2]الموصل!C153+'[2]سد موصل'!C153</f>
        <v>1138433</v>
      </c>
    </row>
    <row r="153" spans="1:3" ht="21" hidden="1" x14ac:dyDescent="0.2">
      <c r="A153" s="37">
        <v>492</v>
      </c>
      <c r="B153" s="41" t="s">
        <v>194</v>
      </c>
      <c r="C153" s="29">
        <f>'[2]فندق بغداد'!C154+[2]منصور!C153+[2]اشور!C154+'[2]فندق بابل'!C155+[2]سدير!C153+[2]عشتار!C153+[2]استثمارات!C153+[2]الشلالات!C154+[2]الموصل!C154+'[2]سد موصل'!C154</f>
        <v>151529</v>
      </c>
    </row>
    <row r="154" spans="1:3" ht="21" hidden="1" x14ac:dyDescent="0.2">
      <c r="A154" s="29"/>
      <c r="B154" s="36" t="s">
        <v>192</v>
      </c>
      <c r="C154" s="29" t="e">
        <f>'[2]فندق بغداد'!C155+[2]منصور!C154+[2]اشور!#REF!+'[2]فندق بابل'!#REF!+[2]سدير!C154+[2]عشتار!C154+[2]استثمارات!C154+[2]الشلالات!C155+[2]الموصل!C155+'[2]سد موصل'!C155</f>
        <v>#REF!</v>
      </c>
    </row>
    <row r="155" spans="1:3" ht="21" hidden="1" x14ac:dyDescent="0.2">
      <c r="A155" s="29"/>
      <c r="B155" s="41" t="s">
        <v>195</v>
      </c>
      <c r="C155" s="29" t="e">
        <f>'[2]فندق بغداد'!C156+[2]منصور!C155+[2]اشور!C155+'[2]فندق بابل'!#REF!+[2]سدير!C155+[2]عشتار!C155+[2]استثمارات!C155+[2]الشلالات!C156+[2]الموصل!C156+'[2]سد موصل'!C156</f>
        <v>#REF!</v>
      </c>
    </row>
    <row r="156" spans="1:3" ht="23.25" hidden="1" x14ac:dyDescent="0.35">
      <c r="A156" s="29"/>
      <c r="B156" s="42" t="s">
        <v>196</v>
      </c>
      <c r="C156" s="29">
        <f>'[2]فندق بغداد'!C157+[2]منصور!C156+[2]اشور!C156+'[2]فندق بابل'!C156+[2]سدير!C156+[2]عشتار!C156+[2]استثمارات!C156+[2]الشلالات!C157+[2]الموصل!C157+'[2]سد موصل'!C157</f>
        <v>1574545</v>
      </c>
    </row>
    <row r="157" spans="1:3" ht="23.25" hidden="1" x14ac:dyDescent="0.35">
      <c r="A157" s="29">
        <v>38</v>
      </c>
      <c r="B157" s="42" t="s">
        <v>197</v>
      </c>
      <c r="C157" s="29">
        <f>'[2]فندق بغداد'!C158+[2]منصور!C157+[2]اشور!C157+'[2]فندق بابل'!C157+[2]سدير!C157+[2]عشتار!C157+[2]استثمارات!C157+[2]الشلالات!C158+[2]الموصل!C158+'[2]سد موصل'!C158</f>
        <v>0</v>
      </c>
    </row>
    <row r="158" spans="1:3" ht="21" hidden="1" x14ac:dyDescent="0.2">
      <c r="A158" s="29">
        <v>381</v>
      </c>
      <c r="B158" s="39" t="s">
        <v>198</v>
      </c>
      <c r="C158" s="29">
        <f>'[2]فندق بغداد'!C159+[2]منصور!C158+[2]اشور!C158+'[2]فندق بابل'!C158+[2]سدير!C158+[2]عشتار!C158+[2]استثمارات!C158+[2]الشلالات!C159+[2]الموصل!C159+'[2]سد موصل'!C159</f>
        <v>0</v>
      </c>
    </row>
    <row r="159" spans="1:3" ht="21" hidden="1" x14ac:dyDescent="0.2">
      <c r="A159" s="29">
        <v>382</v>
      </c>
      <c r="B159" s="39" t="s">
        <v>199</v>
      </c>
      <c r="C159" s="29">
        <f>'[2]فندق بغداد'!C160+[2]منصور!C159+[2]اشور!C159+'[2]فندق بابل'!C159+[2]سدير!C159+[2]عشتار!C159+[2]استثمارات!C159+[2]الشلالات!C160+[2]الموصل!C160+'[2]سد موصل'!C160</f>
        <v>0</v>
      </c>
    </row>
    <row r="160" spans="1:3" ht="21" hidden="1" x14ac:dyDescent="0.2">
      <c r="A160" s="37">
        <v>3831</v>
      </c>
      <c r="B160" s="41" t="s">
        <v>200</v>
      </c>
      <c r="C160" s="29">
        <f>'[2]فندق بغداد'!C161+[2]منصور!C160+[2]اشور!C160+'[2]فندق بابل'!C160+[2]سدير!C160+[2]عشتار!C160+[2]استثمارات!C160+[2]الشلالات!C161+[2]الموصل!C161+'[2]سد موصل'!C161</f>
        <v>4233</v>
      </c>
    </row>
    <row r="161" spans="1:3" ht="21" hidden="1" x14ac:dyDescent="0.2">
      <c r="A161" s="29">
        <v>3832</v>
      </c>
      <c r="B161" s="41" t="s">
        <v>191</v>
      </c>
      <c r="C161" s="29">
        <f>'[2]فندق بغداد'!C162+[2]منصور!C161+[2]اشور!C161+'[2]فندق بابل'!C161+[2]سدير!C161+[2]عشتار!C161+[2]استثمارات!C161+[2]الشلالات!C162+[2]الموصل!C162+'[2]سد موصل'!C162</f>
        <v>65514</v>
      </c>
    </row>
    <row r="162" spans="1:3" ht="21" hidden="1" x14ac:dyDescent="0.2">
      <c r="A162" s="37">
        <v>3833</v>
      </c>
      <c r="B162" s="41" t="s">
        <v>201</v>
      </c>
      <c r="C162" s="29">
        <f>'[2]فندق بغداد'!C163+[2]منصور!C162+[2]اشور!C162+'[2]فندق بابل'!C162+[2]سدير!C162+[2]عشتار!C162+[2]استثمارات!C162+[2]الشلالات!C163+[2]الموصل!C163+'[2]سد موصل'!C163</f>
        <v>25000</v>
      </c>
    </row>
    <row r="163" spans="1:3" ht="21" hidden="1" x14ac:dyDescent="0.2">
      <c r="A163" s="29">
        <v>3835</v>
      </c>
      <c r="B163" s="41" t="s">
        <v>202</v>
      </c>
      <c r="C163" s="29">
        <f>'[2]فندق بغداد'!C164+[2]منصور!C163+[2]اشور!C163+'[2]فندق بابل'!C163+[2]سدير!C163+[2]عشتار!C163+[2]استثمارات!C163+[2]الشلالات!C164+[2]الموصل!C164+'[2]سد موصل'!C164</f>
        <v>0</v>
      </c>
    </row>
    <row r="164" spans="1:3" ht="21" hidden="1" x14ac:dyDescent="0.2">
      <c r="A164" s="29">
        <v>3836</v>
      </c>
      <c r="B164" s="39" t="s">
        <v>203</v>
      </c>
      <c r="C164" s="29">
        <f>'[2]فندق بغداد'!C165+[2]منصور!C164+[2]اشور!C164+'[2]فندق بابل'!C164+[2]سدير!C164+[2]عشتار!C164+[2]استثمارات!C164+[2]الشلالات!C165+[2]الموصل!C165+'[2]سد موصل'!C165</f>
        <v>0</v>
      </c>
    </row>
    <row r="165" spans="1:3" ht="21" hidden="1" x14ac:dyDescent="0.2">
      <c r="A165" s="29">
        <v>3837</v>
      </c>
      <c r="B165" s="39" t="s">
        <v>204</v>
      </c>
      <c r="C165" s="29">
        <f>'[2]فندق بغداد'!C166+[2]منصور!C165+[2]اشور!C165+'[2]فندق بابل'!C165+[2]سدير!C165+[2]عشتار!C165+[2]استثمارات!C165+[2]الشلالات!C166+[2]الموصل!C166+'[2]سد موصل'!C166</f>
        <v>0</v>
      </c>
    </row>
    <row r="166" spans="1:3" ht="21" hidden="1" x14ac:dyDescent="0.2">
      <c r="A166" s="29">
        <v>3838</v>
      </c>
      <c r="B166" s="39" t="s">
        <v>205</v>
      </c>
      <c r="C166" s="29">
        <f>'[2]فندق بغداد'!C167+[2]منصور!C166+[2]اشور!C166+'[2]فندق بابل'!C166+[2]سدير!C166+[2]عشتار!C166+[2]استثمارات!C166+[2]الشلالات!C167+[2]الموصل!C167+'[2]سد موصل'!C167</f>
        <v>0</v>
      </c>
    </row>
    <row r="167" spans="1:3" ht="21" hidden="1" x14ac:dyDescent="0.2">
      <c r="A167" s="29">
        <v>385</v>
      </c>
      <c r="B167" s="39" t="s">
        <v>206</v>
      </c>
      <c r="C167" s="29">
        <f>'[2]فندق بغداد'!C168+[2]منصور!C167+[2]اشور!C167+'[2]فندق بابل'!C167+[2]سدير!C167+[2]عشتار!C167+[2]استثمارات!C167+[2]الشلالات!C168+[2]الموصل!C168+'[2]سد موصل'!C168</f>
        <v>119372</v>
      </c>
    </row>
    <row r="168" spans="1:3" ht="21" hidden="1" x14ac:dyDescent="0.2">
      <c r="A168" s="29">
        <v>391</v>
      </c>
      <c r="B168" s="41" t="s">
        <v>207</v>
      </c>
      <c r="C168" s="29">
        <f>'[2]فندق بغداد'!C169+[2]منصور!C168+[2]اشور!C168+'[2]فندق بابل'!C168+[2]سدير!C168+[2]عشتار!C168+[2]استثمارات!C168+[2]الشلالات!C169+[2]الموصل!C169+'[2]سد موصل'!C169</f>
        <v>395446</v>
      </c>
    </row>
    <row r="169" spans="1:3" ht="21" hidden="1" x14ac:dyDescent="0.2">
      <c r="A169" s="29">
        <v>392</v>
      </c>
      <c r="B169" s="41" t="s">
        <v>208</v>
      </c>
      <c r="C169" s="29">
        <f>'[2]فندق بغداد'!C170+[2]منصور!C169+[2]اشور!C169+'[2]فندق بابل'!C169+[2]سدير!C169+[2]عشتار!C169+[2]استثمارات!C169+[2]الشلالات!C170+[2]الموصل!C170+'[2]سد موصل'!C170</f>
        <v>37321</v>
      </c>
    </row>
    <row r="170" spans="1:3" ht="21" hidden="1" x14ac:dyDescent="0.2">
      <c r="A170" s="29">
        <v>393</v>
      </c>
      <c r="B170" s="41" t="s">
        <v>209</v>
      </c>
      <c r="C170" s="29">
        <f>'[2]فندق بغداد'!C171+[2]منصور!C170+[2]اشور!C170+'[2]فندق بابل'!C170+[2]سدير!C170+[2]عشتار!C170+[2]استثمارات!C170+[2]الشلالات!C171+[2]الموصل!C171+'[2]سد موصل'!C171</f>
        <v>131046</v>
      </c>
    </row>
    <row r="171" spans="1:3" ht="23.25" hidden="1" x14ac:dyDescent="0.35">
      <c r="A171" s="29"/>
      <c r="B171" s="42" t="s">
        <v>210</v>
      </c>
      <c r="C171" s="29">
        <f>'[2]فندق بغداد'!C172+[2]منصور!C171+[2]اشور!C171+'[2]فندق بابل'!C171+[2]سدير!C171+[2]عشتار!C171+[2]استثمارات!C171+[2]الشلالات!C172+[2]الموصل!C172+'[2]سد موصل'!C172</f>
        <v>546074</v>
      </c>
    </row>
    <row r="172" spans="1:3" ht="21" hidden="1" x14ac:dyDescent="0.2">
      <c r="A172" s="29"/>
      <c r="B172" s="41"/>
      <c r="C172" s="29"/>
    </row>
    <row r="173" spans="1:3" ht="21" hidden="1" x14ac:dyDescent="0.2">
      <c r="A173" s="43"/>
      <c r="B173" s="43"/>
      <c r="C173" s="43"/>
    </row>
    <row r="174" spans="1:3" ht="21" hidden="1" x14ac:dyDescent="0.2">
      <c r="A174" s="43"/>
      <c r="B174" s="43"/>
      <c r="C174" s="43"/>
    </row>
    <row r="175" spans="1:3" ht="21" hidden="1" x14ac:dyDescent="0.2">
      <c r="A175" s="43"/>
      <c r="B175" s="43"/>
      <c r="C175" s="43"/>
    </row>
    <row r="176" spans="1:3" ht="21" hidden="1" x14ac:dyDescent="0.2">
      <c r="A176" s="43"/>
      <c r="B176" s="43"/>
      <c r="C176" s="43"/>
    </row>
    <row r="177" ht="21" hidden="1" x14ac:dyDescent="0.2"/>
    <row r="178" ht="21" hidden="1" x14ac:dyDescent="0.2"/>
    <row r="179" ht="21" hidden="1" x14ac:dyDescent="0.2"/>
    <row r="180" ht="21" hidden="1" x14ac:dyDescent="0.2"/>
    <row r="181" ht="21" hidden="1" x14ac:dyDescent="0.2"/>
    <row r="182" ht="21" hidden="1" x14ac:dyDescent="0.2"/>
    <row r="183" ht="21" hidden="1" x14ac:dyDescent="0.2"/>
    <row r="184" ht="21" x14ac:dyDescent="0.2"/>
    <row r="185" ht="21" x14ac:dyDescent="0.2"/>
    <row r="186" ht="21" x14ac:dyDescent="0.2"/>
    <row r="187" ht="21" x14ac:dyDescent="0.2"/>
    <row r="188" ht="21" x14ac:dyDescent="0.2"/>
    <row r="189" ht="21" x14ac:dyDescent="0.2"/>
  </sheetData>
  <mergeCells count="6">
    <mergeCell ref="A33:C33"/>
    <mergeCell ref="A1:F1"/>
    <mergeCell ref="A28:F28"/>
    <mergeCell ref="A30:B30"/>
    <mergeCell ref="A31:B31"/>
    <mergeCell ref="A32:B32"/>
  </mergeCells>
  <printOptions horizontalCentered="1"/>
  <pageMargins left="0.59055118110236227" right="0.59055118110236227" top="0.86614173228346458" bottom="0.70866141732283472" header="0.86614173228346458" footer="0.35433070866141736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89"/>
  <sheetViews>
    <sheetView rightToLeft="1" tabSelected="1" zoomScaleNormal="100" zoomScaleSheetLayoutView="100" workbookViewId="0">
      <selection activeCell="J15" sqref="J15"/>
    </sheetView>
  </sheetViews>
  <sheetFormatPr defaultRowHeight="17.100000000000001" customHeight="1" x14ac:dyDescent="0.2"/>
  <cols>
    <col min="1" max="1" width="7.140625" style="1" customWidth="1"/>
    <col min="2" max="2" width="60.42578125" style="1" customWidth="1"/>
    <col min="3" max="3" width="13.7109375" style="1" customWidth="1"/>
    <col min="4" max="4" width="7.140625" style="1" customWidth="1"/>
    <col min="5" max="5" width="60.42578125" style="1" customWidth="1"/>
    <col min="6" max="6" width="13.7109375" style="1" customWidth="1"/>
    <col min="7" max="16384" width="9.140625" style="1"/>
  </cols>
  <sheetData>
    <row r="1" spans="1:6" ht="18" customHeight="1" x14ac:dyDescent="0.2">
      <c r="A1" s="110" t="s">
        <v>211</v>
      </c>
      <c r="B1" s="110"/>
      <c r="C1" s="110"/>
      <c r="D1" s="110"/>
      <c r="E1" s="110"/>
      <c r="F1" s="110"/>
    </row>
    <row r="2" spans="1:6" ht="18" customHeight="1" x14ac:dyDescent="0.2">
      <c r="A2" s="2"/>
      <c r="B2" s="2"/>
      <c r="C2" s="3"/>
      <c r="D2" s="3"/>
      <c r="E2" s="3"/>
      <c r="F2" s="4" t="s">
        <v>1</v>
      </c>
    </row>
    <row r="3" spans="1:6" ht="36.75" customHeight="1" thickBot="1" x14ac:dyDescent="0.25">
      <c r="A3" s="7" t="s">
        <v>2</v>
      </c>
      <c r="B3" s="7" t="s">
        <v>212</v>
      </c>
      <c r="C3" s="7" t="s">
        <v>213</v>
      </c>
      <c r="D3" s="7" t="s">
        <v>2</v>
      </c>
      <c r="E3" s="44" t="s">
        <v>214</v>
      </c>
      <c r="F3" s="45" t="s">
        <v>215</v>
      </c>
    </row>
    <row r="4" spans="1:6" ht="20.25" customHeight="1" x14ac:dyDescent="0.2">
      <c r="A4" s="10">
        <v>1</v>
      </c>
      <c r="B4" s="11" t="s">
        <v>6</v>
      </c>
      <c r="C4" s="12">
        <f>'[2]بغداد العراق'!C4</f>
        <v>1000000</v>
      </c>
      <c r="D4" s="13">
        <v>25</v>
      </c>
      <c r="E4" s="14" t="s">
        <v>7</v>
      </c>
      <c r="F4" s="15">
        <f>'[2]بغداد العراق'!F4</f>
        <v>8119772</v>
      </c>
    </row>
    <row r="5" spans="1:6" ht="20.25" customHeight="1" x14ac:dyDescent="0.2">
      <c r="A5" s="13">
        <v>2</v>
      </c>
      <c r="B5" s="14" t="s">
        <v>8</v>
      </c>
      <c r="C5" s="12">
        <f>'[2]بغداد العراق'!C5</f>
        <v>3545151</v>
      </c>
      <c r="D5" s="13">
        <v>26</v>
      </c>
      <c r="E5" s="14" t="s">
        <v>9</v>
      </c>
      <c r="F5" s="15">
        <f>'[2]بغداد العراق'!F5</f>
        <v>7000</v>
      </c>
    </row>
    <row r="6" spans="1:6" ht="20.25" customHeight="1" x14ac:dyDescent="0.2">
      <c r="A6" s="13">
        <v>3</v>
      </c>
      <c r="B6" s="14" t="s">
        <v>10</v>
      </c>
      <c r="C6" s="12">
        <f>'[2]بغداد العراق'!C6</f>
        <v>4545151</v>
      </c>
      <c r="D6" s="13">
        <v>27</v>
      </c>
      <c r="E6" s="14" t="s">
        <v>11</v>
      </c>
      <c r="F6" s="15">
        <f>'[2]بغداد العراق'!F6</f>
        <v>2973535</v>
      </c>
    </row>
    <row r="7" spans="1:6" ht="20.25" customHeight="1" x14ac:dyDescent="0.2">
      <c r="A7" s="13">
        <v>4</v>
      </c>
      <c r="B7" s="14" t="s">
        <v>12</v>
      </c>
      <c r="C7" s="12">
        <f>'[2]بغداد العراق'!C7</f>
        <v>0</v>
      </c>
      <c r="D7" s="13">
        <v>28</v>
      </c>
      <c r="E7" s="14" t="s">
        <v>13</v>
      </c>
      <c r="F7" s="15">
        <f>'[2]بغداد العراق'!F7</f>
        <v>0</v>
      </c>
    </row>
    <row r="8" spans="1:6" ht="20.25" customHeight="1" x14ac:dyDescent="0.2">
      <c r="A8" s="13">
        <v>5</v>
      </c>
      <c r="B8" s="14" t="s">
        <v>14</v>
      </c>
      <c r="C8" s="12">
        <f>'[2]بغداد العراق'!C8</f>
        <v>0</v>
      </c>
      <c r="D8" s="13">
        <v>29</v>
      </c>
      <c r="E8" s="14" t="s">
        <v>15</v>
      </c>
      <c r="F8" s="15">
        <f>'[2]بغداد العراق'!F8</f>
        <v>2980535</v>
      </c>
    </row>
    <row r="9" spans="1:6" ht="20.25" customHeight="1" x14ac:dyDescent="0.2">
      <c r="A9" s="13">
        <v>6</v>
      </c>
      <c r="B9" s="14" t="s">
        <v>16</v>
      </c>
      <c r="C9" s="12">
        <f>'[2]بغداد العراق'!C9</f>
        <v>4545151</v>
      </c>
      <c r="D9" s="13">
        <v>30</v>
      </c>
      <c r="E9" s="14" t="s">
        <v>17</v>
      </c>
      <c r="F9" s="15">
        <f>'[2]بغداد العراق'!F9</f>
        <v>91971</v>
      </c>
    </row>
    <row r="10" spans="1:6" ht="20.25" customHeight="1" x14ac:dyDescent="0.2">
      <c r="A10" s="13">
        <v>7</v>
      </c>
      <c r="B10" s="14" t="s">
        <v>18</v>
      </c>
      <c r="C10" s="12">
        <f>'[2]بغداد العراق'!C10</f>
        <v>2667165</v>
      </c>
      <c r="D10" s="13">
        <v>31</v>
      </c>
      <c r="E10" s="14" t="s">
        <v>19</v>
      </c>
      <c r="F10" s="15">
        <f>'[2]بغداد العراق'!F10</f>
        <v>2888564</v>
      </c>
    </row>
    <row r="11" spans="1:6" ht="20.25" customHeight="1" x14ac:dyDescent="0.2">
      <c r="A11" s="13">
        <v>8</v>
      </c>
      <c r="B11" s="16" t="s">
        <v>20</v>
      </c>
      <c r="C11" s="12">
        <f>'[2]بغداد العراق'!C11</f>
        <v>7212316</v>
      </c>
      <c r="D11" s="13">
        <v>32</v>
      </c>
      <c r="E11" s="14" t="s">
        <v>21</v>
      </c>
      <c r="F11" s="15">
        <f>'[2]بغداد العراق'!F11</f>
        <v>238990</v>
      </c>
    </row>
    <row r="12" spans="1:6" ht="20.25" customHeight="1" x14ac:dyDescent="0.2">
      <c r="A12" s="13">
        <v>9</v>
      </c>
      <c r="B12" s="14" t="s">
        <v>22</v>
      </c>
      <c r="C12" s="12">
        <f>'[2]بغداد العراق'!C12</f>
        <v>1612290</v>
      </c>
      <c r="D12" s="13">
        <v>33</v>
      </c>
      <c r="E12" s="14" t="s">
        <v>23</v>
      </c>
      <c r="F12" s="15">
        <f>'[2]بغداد العراق'!F12</f>
        <v>0</v>
      </c>
    </row>
    <row r="13" spans="1:6" ht="20.25" customHeight="1" x14ac:dyDescent="0.2">
      <c r="A13" s="13">
        <v>10</v>
      </c>
      <c r="B13" s="14" t="s">
        <v>24</v>
      </c>
      <c r="C13" s="12">
        <f>'[2]بغداد العراق'!C13</f>
        <v>0</v>
      </c>
      <c r="D13" s="13">
        <v>34</v>
      </c>
      <c r="E13" s="14" t="s">
        <v>25</v>
      </c>
      <c r="F13" s="15">
        <f>'[2]بغداد العراق'!F13</f>
        <v>2649574</v>
      </c>
    </row>
    <row r="14" spans="1:6" ht="20.25" customHeight="1" x14ac:dyDescent="0.2">
      <c r="A14" s="13">
        <v>11</v>
      </c>
      <c r="B14" s="14" t="s">
        <v>26</v>
      </c>
      <c r="C14" s="12">
        <f>'[2]بغداد العراق'!C14</f>
        <v>762296</v>
      </c>
      <c r="D14" s="13">
        <v>35</v>
      </c>
      <c r="E14" s="14" t="s">
        <v>27</v>
      </c>
      <c r="F14" s="15">
        <f>'[2]بغداد العراق'!F14</f>
        <v>119613</v>
      </c>
    </row>
    <row r="15" spans="1:6" ht="20.25" customHeight="1" x14ac:dyDescent="0.2">
      <c r="A15" s="13">
        <v>12</v>
      </c>
      <c r="B15" s="14" t="s">
        <v>28</v>
      </c>
      <c r="C15" s="12">
        <f>'[2]بغداد العراق'!C15</f>
        <v>849994</v>
      </c>
      <c r="D15" s="13">
        <v>36</v>
      </c>
      <c r="E15" s="14" t="s">
        <v>29</v>
      </c>
      <c r="F15" s="15">
        <f>'[2]بغداد العراق'!F15</f>
        <v>2529961</v>
      </c>
    </row>
    <row r="16" spans="1:6" ht="20.25" customHeight="1" x14ac:dyDescent="0.2">
      <c r="A16" s="13">
        <v>13</v>
      </c>
      <c r="B16" s="14" t="s">
        <v>30</v>
      </c>
      <c r="C16" s="12">
        <f>'[2]بغداد العراق'!C16</f>
        <v>12680</v>
      </c>
      <c r="D16" s="13">
        <v>37</v>
      </c>
      <c r="E16" s="14" t="s">
        <v>31</v>
      </c>
      <c r="F16" s="15">
        <f>'[2]بغداد العراق'!F16</f>
        <v>-205548</v>
      </c>
    </row>
    <row r="17" spans="1:14" ht="20.25" customHeight="1" x14ac:dyDescent="0.2">
      <c r="A17" s="13">
        <v>14</v>
      </c>
      <c r="B17" s="14" t="s">
        <v>32</v>
      </c>
      <c r="C17" s="12">
        <f>'[2]بغداد العراق'!C17</f>
        <v>6570</v>
      </c>
      <c r="D17" s="13">
        <v>38</v>
      </c>
      <c r="E17" s="14" t="s">
        <v>33</v>
      </c>
      <c r="F17" s="15">
        <f>'[2]بغداد العراق'!F17</f>
        <v>2324413</v>
      </c>
    </row>
    <row r="18" spans="1:14" ht="20.25" customHeight="1" x14ac:dyDescent="0.2">
      <c r="A18" s="13">
        <v>15</v>
      </c>
      <c r="B18" s="14" t="s">
        <v>34</v>
      </c>
      <c r="C18" s="12">
        <f>'[2]بغداد العراق'!C18</f>
        <v>0</v>
      </c>
      <c r="D18" s="13">
        <v>39</v>
      </c>
      <c r="E18" s="17" t="s">
        <v>35</v>
      </c>
      <c r="F18" s="15">
        <f>'[2]بغداد العراق'!F18</f>
        <v>1823736</v>
      </c>
    </row>
    <row r="19" spans="1:14" ht="20.25" customHeight="1" x14ac:dyDescent="0.2">
      <c r="A19" s="13">
        <v>16</v>
      </c>
      <c r="B19" s="14" t="s">
        <v>36</v>
      </c>
      <c r="C19" s="12">
        <f>'[2]بغداد العراق'!C19</f>
        <v>6110</v>
      </c>
      <c r="D19" s="13">
        <v>40</v>
      </c>
      <c r="E19" s="18" t="s">
        <v>37</v>
      </c>
      <c r="F19" s="15">
        <f>'[2]بغداد العراق'!F19</f>
        <v>1823736</v>
      </c>
    </row>
    <row r="20" spans="1:14" ht="20.25" customHeight="1" x14ac:dyDescent="0.2">
      <c r="A20" s="13">
        <v>17</v>
      </c>
      <c r="B20" s="14" t="s">
        <v>38</v>
      </c>
      <c r="C20" s="12">
        <f>'[2]بغداد العراق'!C20</f>
        <v>0</v>
      </c>
      <c r="D20" s="13">
        <v>41</v>
      </c>
      <c r="E20" s="18" t="s">
        <v>39</v>
      </c>
      <c r="F20" s="15">
        <f>'[2]بغداد العراق'!F20</f>
        <v>0</v>
      </c>
    </row>
    <row r="21" spans="1:14" ht="20.25" customHeight="1" x14ac:dyDescent="0.2">
      <c r="A21" s="13">
        <v>18</v>
      </c>
      <c r="B21" s="14" t="s">
        <v>40</v>
      </c>
      <c r="C21" s="12">
        <f>'[2]بغداد العراق'!C21</f>
        <v>514191</v>
      </c>
      <c r="D21" s="13">
        <v>42</v>
      </c>
      <c r="E21" s="18" t="s">
        <v>41</v>
      </c>
      <c r="F21" s="15">
        <f>'[2]بغداد العراق'!F21</f>
        <v>0</v>
      </c>
    </row>
    <row r="22" spans="1:14" ht="20.25" customHeight="1" x14ac:dyDescent="0.2">
      <c r="A22" s="13">
        <v>19</v>
      </c>
      <c r="B22" s="14" t="s">
        <v>42</v>
      </c>
      <c r="C22" s="12">
        <f>'[2]بغداد العراق'!C22</f>
        <v>5152672</v>
      </c>
      <c r="D22" s="13">
        <v>43</v>
      </c>
      <c r="E22" s="18" t="s">
        <v>43</v>
      </c>
      <c r="F22" s="15">
        <f>'[2]بغداد العراق'!F22</f>
        <v>0</v>
      </c>
    </row>
    <row r="23" spans="1:14" ht="20.25" customHeight="1" x14ac:dyDescent="0.2">
      <c r="A23" s="13">
        <v>20</v>
      </c>
      <c r="B23" s="14" t="s">
        <v>44</v>
      </c>
      <c r="C23" s="12">
        <f>'[2]بغداد العراق'!C23</f>
        <v>5679543</v>
      </c>
      <c r="D23" s="13">
        <v>44</v>
      </c>
      <c r="E23" s="14" t="s">
        <v>45</v>
      </c>
      <c r="F23" s="15">
        <f>'[2]بغداد العراق'!F23</f>
        <v>500677</v>
      </c>
    </row>
    <row r="24" spans="1:14" ht="20.25" customHeight="1" x14ac:dyDescent="0.2">
      <c r="A24" s="13">
        <v>21</v>
      </c>
      <c r="B24" s="14" t="s">
        <v>46</v>
      </c>
      <c r="C24" s="12">
        <f>'[2]بغداد العراق'!C24</f>
        <v>3012378</v>
      </c>
      <c r="D24" s="13">
        <v>45</v>
      </c>
      <c r="E24" s="14" t="s">
        <v>47</v>
      </c>
      <c r="F24" s="15">
        <f>'[2]بغداد العراق'!F24</f>
        <v>0</v>
      </c>
    </row>
    <row r="25" spans="1:14" ht="20.25" customHeight="1" x14ac:dyDescent="0.2">
      <c r="A25" s="13">
        <v>22</v>
      </c>
      <c r="B25" s="14" t="s">
        <v>48</v>
      </c>
      <c r="C25" s="12">
        <f>'[2]بغداد العراق'!C25</f>
        <v>682779</v>
      </c>
      <c r="D25" s="13">
        <v>46</v>
      </c>
      <c r="E25" s="14" t="s">
        <v>49</v>
      </c>
      <c r="F25" s="15">
        <f>'[2]بغداد العراق'!F25</f>
        <v>0</v>
      </c>
    </row>
    <row r="26" spans="1:14" ht="20.25" customHeight="1" x14ac:dyDescent="0.2">
      <c r="A26" s="13">
        <v>23</v>
      </c>
      <c r="B26" s="14" t="s">
        <v>50</v>
      </c>
      <c r="C26" s="12">
        <f>'[2]بغداد العراق'!C26</f>
        <v>4545151</v>
      </c>
      <c r="D26" s="13">
        <v>47</v>
      </c>
      <c r="E26" s="14" t="s">
        <v>51</v>
      </c>
      <c r="F26" s="15">
        <f>'[2]بغداد العراق'!F26</f>
        <v>500677</v>
      </c>
    </row>
    <row r="27" spans="1:14" ht="21" x14ac:dyDescent="0.2">
      <c r="A27" s="13">
        <v>24</v>
      </c>
      <c r="B27" s="14" t="s">
        <v>52</v>
      </c>
      <c r="C27" s="12">
        <f>'[2]بغداد العراق'!C27</f>
        <v>7212316</v>
      </c>
      <c r="D27" s="13">
        <v>48</v>
      </c>
      <c r="E27" s="14" t="s">
        <v>53</v>
      </c>
      <c r="F27" s="15">
        <f>'[2]بغداد العراق'!F27</f>
        <v>2029284</v>
      </c>
    </row>
    <row r="28" spans="1:14" ht="21" hidden="1" x14ac:dyDescent="0.2">
      <c r="A28" s="111"/>
      <c r="B28" s="111"/>
      <c r="C28" s="111"/>
      <c r="D28" s="111"/>
      <c r="E28" s="111"/>
      <c r="F28" s="111"/>
    </row>
    <row r="29" spans="1:14" ht="27.75" hidden="1" x14ac:dyDescent="0.2">
      <c r="A29" s="19" t="s">
        <v>54</v>
      </c>
      <c r="B29" s="19"/>
      <c r="C29" s="20">
        <f>C11-C27</f>
        <v>0</v>
      </c>
      <c r="D29" s="21"/>
      <c r="E29" s="21"/>
      <c r="G29" s="1" t="s">
        <v>55</v>
      </c>
      <c r="H29" s="1" t="s">
        <v>56</v>
      </c>
      <c r="I29" s="1" t="s">
        <v>57</v>
      </c>
      <c r="J29" s="1" t="s">
        <v>58</v>
      </c>
      <c r="K29" s="1" t="s">
        <v>59</v>
      </c>
      <c r="L29" s="1" t="s">
        <v>60</v>
      </c>
      <c r="M29" s="1" t="s">
        <v>61</v>
      </c>
      <c r="N29" s="1" t="s">
        <v>62</v>
      </c>
    </row>
    <row r="30" spans="1:14" ht="27.75" hidden="1" x14ac:dyDescent="0.2">
      <c r="A30" s="112" t="s">
        <v>216</v>
      </c>
      <c r="B30" s="112"/>
      <c r="C30" s="20"/>
      <c r="F30" s="1" t="s">
        <v>217</v>
      </c>
      <c r="G30" s="1" t="e">
        <f>#REF!+#REF!+'[2]بغداد العراق'!G30+#REF!</f>
        <v>#REF!</v>
      </c>
      <c r="H30" s="1" t="e">
        <f>#REF!+#REF!+'[2]بغداد العراق'!H30+#REF!</f>
        <v>#REF!</v>
      </c>
      <c r="I30" s="1" t="e">
        <f>#REF!+#REF!+'[2]بغداد العراق'!I30+#REF!</f>
        <v>#REF!</v>
      </c>
      <c r="J30" s="1" t="e">
        <f>#REF!+#REF!+'[2]بغداد العراق'!J30+#REF!</f>
        <v>#REF!</v>
      </c>
      <c r="K30" s="1" t="e">
        <f>#REF!+#REF!+'[2]بغداد العراق'!K30+#REF!</f>
        <v>#REF!</v>
      </c>
      <c r="L30" s="1" t="e">
        <f>#REF!+#REF!+'[2]بغداد العراق'!L30+#REF!</f>
        <v>#REF!</v>
      </c>
      <c r="M30" s="1" t="e">
        <f>#REF!+#REF!+'[2]بغداد العراق'!M30+#REF!</f>
        <v>#REF!</v>
      </c>
      <c r="N30" s="1" t="e">
        <f>#REF!+#REF!+'[2]بغداد العراق'!N30+#REF!</f>
        <v>#REF!</v>
      </c>
    </row>
    <row r="31" spans="1:14" ht="27.75" hidden="1" x14ac:dyDescent="0.2">
      <c r="A31" s="112" t="s">
        <v>218</v>
      </c>
      <c r="B31" s="112"/>
      <c r="C31" s="20"/>
      <c r="E31" s="1">
        <f>F25+F24+F23+F18</f>
        <v>2324413</v>
      </c>
      <c r="F31" s="1" t="s">
        <v>219</v>
      </c>
      <c r="H31" s="1" t="e">
        <f>#REF!+#REF!+'[2]بغداد العراق'!H31+#REF!</f>
        <v>#REF!</v>
      </c>
      <c r="I31" s="1" t="e">
        <f>#REF!+#REF!+'[2]بغداد العراق'!I31+#REF!</f>
        <v>#REF!</v>
      </c>
      <c r="J31" s="1" t="e">
        <f>#REF!+#REF!+'[2]بغداد العراق'!J31+#REF!</f>
        <v>#REF!</v>
      </c>
      <c r="K31" s="1" t="e">
        <f>#REF!+#REF!+'[2]بغداد العراق'!K31+#REF!</f>
        <v>#REF!</v>
      </c>
      <c r="L31" s="1" t="e">
        <f>#REF!+#REF!+'[2]بغداد العراق'!L31+#REF!</f>
        <v>#REF!</v>
      </c>
      <c r="M31" s="1" t="e">
        <f>#REF!+#REF!+'[2]بغداد العراق'!M31+#REF!</f>
        <v>#REF!</v>
      </c>
      <c r="N31" s="1" t="e">
        <f>#REF!+#REF!+'[2]بغداد العراق'!N31+#REF!</f>
        <v>#REF!</v>
      </c>
    </row>
    <row r="32" spans="1:14" ht="27.75" hidden="1" x14ac:dyDescent="0.2">
      <c r="A32" s="112" t="s">
        <v>65</v>
      </c>
      <c r="B32" s="112"/>
      <c r="C32" s="20"/>
      <c r="F32" s="1" t="s">
        <v>220</v>
      </c>
      <c r="G32" s="1" t="e">
        <f>#REF!+#REF!+'[2]بغداد العراق'!G32+#REF!</f>
        <v>#REF!</v>
      </c>
      <c r="H32" s="1" t="e">
        <f>#REF!+#REF!+'[2]بغداد العراق'!H32+#REF!</f>
        <v>#REF!</v>
      </c>
      <c r="I32" s="1" t="e">
        <f>#REF!+#REF!+'[2]بغداد العراق'!I32+#REF!</f>
        <v>#REF!</v>
      </c>
      <c r="J32" s="1" t="e">
        <f>#REF!+#REF!+'[2]بغداد العراق'!J32+#REF!</f>
        <v>#REF!</v>
      </c>
      <c r="K32" s="1" t="e">
        <f>#REF!+#REF!+'[2]بغداد العراق'!K32+#REF!</f>
        <v>#REF!</v>
      </c>
      <c r="L32" s="1" t="e">
        <f>#REF!+#REF!+'[2]بغداد العراق'!L32+#REF!</f>
        <v>#REF!</v>
      </c>
      <c r="M32" s="1" t="e">
        <f>#REF!+#REF!+'[2]بغداد العراق'!M32+#REF!</f>
        <v>#REF!</v>
      </c>
      <c r="N32" s="1" t="e">
        <f>#REF!+#REF!+'[2]بغداد العراق'!N32+#REF!</f>
        <v>#REF!</v>
      </c>
    </row>
    <row r="33" spans="1:5" ht="24.75" hidden="1" x14ac:dyDescent="0.2">
      <c r="A33" s="109" t="s">
        <v>66</v>
      </c>
      <c r="B33" s="109"/>
      <c r="C33" s="109"/>
      <c r="E33" s="1">
        <f>F17-E31</f>
        <v>0</v>
      </c>
    </row>
    <row r="34" spans="1:5" ht="24.75" hidden="1" x14ac:dyDescent="0.2">
      <c r="A34" s="24" t="s">
        <v>67</v>
      </c>
      <c r="B34" s="25" t="s">
        <v>68</v>
      </c>
      <c r="C34" s="25" t="s">
        <v>69</v>
      </c>
    </row>
    <row r="35" spans="1:5" ht="27.75" hidden="1" x14ac:dyDescent="0.2">
      <c r="A35" s="26" t="s">
        <v>70</v>
      </c>
      <c r="B35" s="27">
        <f>F8/F26</f>
        <v>5.9530096249677937</v>
      </c>
      <c r="C35" s="27"/>
    </row>
    <row r="36" spans="1:5" ht="27.75" hidden="1" x14ac:dyDescent="0.2">
      <c r="A36" s="26" t="s">
        <v>71</v>
      </c>
      <c r="B36" s="27">
        <f>F8/C12</f>
        <v>1.8486345508562356</v>
      </c>
      <c r="C36" s="27"/>
    </row>
    <row r="37" spans="1:5" ht="27.75" hidden="1" x14ac:dyDescent="0.2">
      <c r="A37" s="26" t="s">
        <v>72</v>
      </c>
      <c r="B37" s="27">
        <f>C23/C10</f>
        <v>2.1294306876402471</v>
      </c>
      <c r="C37" s="27"/>
    </row>
    <row r="38" spans="1:5" ht="27.75" hidden="1" x14ac:dyDescent="0.2">
      <c r="A38" s="26" t="s">
        <v>73</v>
      </c>
      <c r="B38" s="27">
        <f>C22/C10</f>
        <v>1.9318909778735098</v>
      </c>
      <c r="C38" s="27"/>
    </row>
    <row r="39" spans="1:5" ht="27.75" hidden="1" x14ac:dyDescent="0.2">
      <c r="A39" s="26" t="s">
        <v>74</v>
      </c>
      <c r="B39" s="27"/>
      <c r="C39" s="27">
        <f>C18/C24*100</f>
        <v>0</v>
      </c>
    </row>
    <row r="40" spans="1:5" ht="27.75" hidden="1" x14ac:dyDescent="0.2">
      <c r="A40" s="26" t="s">
        <v>75</v>
      </c>
      <c r="B40" s="27"/>
      <c r="C40" s="27">
        <f>F18/C26*100</f>
        <v>40.124871538921369</v>
      </c>
    </row>
    <row r="41" spans="1:5" ht="27.75" hidden="1" x14ac:dyDescent="0.2">
      <c r="A41" s="26" t="s">
        <v>76</v>
      </c>
      <c r="B41" s="27"/>
      <c r="C41" s="27">
        <f>C8/C27*100</f>
        <v>0</v>
      </c>
    </row>
    <row r="42" spans="1:5" ht="27.75" hidden="1" x14ac:dyDescent="0.2">
      <c r="A42" s="26" t="s">
        <v>77</v>
      </c>
      <c r="B42" s="27">
        <f>C9/F13</f>
        <v>1.7154270837500669</v>
      </c>
      <c r="C42" s="27"/>
    </row>
    <row r="43" spans="1:5" ht="27.75" hidden="1" x14ac:dyDescent="0.2">
      <c r="A43" s="26" t="s">
        <v>78</v>
      </c>
      <c r="B43" s="27">
        <f>F18/F15</f>
        <v>0.72085538077464439</v>
      </c>
      <c r="C43" s="27"/>
    </row>
    <row r="44" spans="1:5" ht="27.75" hidden="1" x14ac:dyDescent="0.2">
      <c r="A44" s="26" t="s">
        <v>79</v>
      </c>
      <c r="B44" s="27"/>
      <c r="C44" s="27">
        <f>C6/C27*100</f>
        <v>63.019299209851596</v>
      </c>
    </row>
    <row r="45" spans="1:5" ht="27.75" hidden="1" x14ac:dyDescent="0.2">
      <c r="A45" s="26" t="s">
        <v>80</v>
      </c>
      <c r="B45" s="27">
        <f>F18/C4</f>
        <v>1.823736</v>
      </c>
      <c r="C45" s="27"/>
    </row>
    <row r="46" spans="1:5" ht="21" hidden="1" x14ac:dyDescent="0.2">
      <c r="A46" s="1" t="s">
        <v>221</v>
      </c>
      <c r="B46" s="1">
        <f>F5/C16</f>
        <v>0.55205047318611988</v>
      </c>
    </row>
    <row r="47" spans="1:5" ht="21" hidden="1" x14ac:dyDescent="0.2"/>
    <row r="48" spans="1:5" ht="27.75" hidden="1" x14ac:dyDescent="0.2">
      <c r="B48" s="28" t="s">
        <v>82</v>
      </c>
    </row>
    <row r="49" spans="2:6" ht="27.75" hidden="1" x14ac:dyDescent="0.2">
      <c r="B49" s="1" t="s">
        <v>8</v>
      </c>
      <c r="C49" s="29">
        <v>3107023</v>
      </c>
      <c r="D49" s="29"/>
      <c r="E49" s="28" t="s">
        <v>83</v>
      </c>
    </row>
    <row r="50" spans="2:6" ht="21" hidden="1" x14ac:dyDescent="0.2">
      <c r="B50" s="1" t="s">
        <v>84</v>
      </c>
      <c r="C50" s="29"/>
      <c r="D50" s="29"/>
      <c r="E50" s="1" t="s">
        <v>85</v>
      </c>
      <c r="F50" s="1">
        <v>3221924</v>
      </c>
    </row>
    <row r="51" spans="2:6" ht="21" hidden="1" x14ac:dyDescent="0.2">
      <c r="B51" s="29"/>
      <c r="C51" s="29"/>
      <c r="D51" s="29"/>
      <c r="E51" s="1" t="s">
        <v>86</v>
      </c>
    </row>
    <row r="52" spans="2:6" ht="21" hidden="1" x14ac:dyDescent="0.2">
      <c r="B52" s="29"/>
      <c r="C52" s="29"/>
      <c r="D52" s="29"/>
      <c r="E52" s="1" t="s">
        <v>87</v>
      </c>
    </row>
    <row r="53" spans="2:6" ht="27.75" hidden="1" x14ac:dyDescent="0.2">
      <c r="B53" s="28" t="s">
        <v>88</v>
      </c>
      <c r="C53" s="29"/>
      <c r="D53" s="29"/>
    </row>
    <row r="54" spans="2:6" ht="21" hidden="1" x14ac:dyDescent="0.2">
      <c r="B54" s="1" t="s">
        <v>89</v>
      </c>
      <c r="C54" s="29"/>
      <c r="D54" s="29"/>
    </row>
    <row r="55" spans="2:6" ht="21" hidden="1" x14ac:dyDescent="0.2">
      <c r="B55" s="1" t="s">
        <v>90</v>
      </c>
      <c r="C55" s="29"/>
      <c r="D55" s="29"/>
    </row>
    <row r="56" spans="2:6" ht="21" hidden="1" x14ac:dyDescent="0.2">
      <c r="B56" s="1" t="s">
        <v>91</v>
      </c>
      <c r="C56" s="29"/>
      <c r="D56" s="29"/>
    </row>
    <row r="57" spans="2:6" ht="21" hidden="1" x14ac:dyDescent="0.2">
      <c r="B57" s="29"/>
      <c r="C57" s="29"/>
      <c r="D57" s="29"/>
    </row>
    <row r="58" spans="2:6" ht="21" hidden="1" x14ac:dyDescent="0.2">
      <c r="B58" s="29"/>
      <c r="C58" s="29"/>
      <c r="D58" s="29"/>
    </row>
    <row r="59" spans="2:6" ht="27.75" hidden="1" x14ac:dyDescent="0.2">
      <c r="B59" s="28" t="s">
        <v>92</v>
      </c>
      <c r="C59" s="1" t="s">
        <v>93</v>
      </c>
      <c r="D59" s="1" t="s">
        <v>94</v>
      </c>
    </row>
    <row r="60" spans="2:6" ht="21" hidden="1" x14ac:dyDescent="0.2">
      <c r="B60" s="1" t="s">
        <v>22</v>
      </c>
      <c r="C60" s="1">
        <v>1431408</v>
      </c>
      <c r="D60" s="1">
        <v>621510</v>
      </c>
    </row>
    <row r="61" spans="2:6" ht="21" hidden="1" x14ac:dyDescent="0.2">
      <c r="B61" s="1" t="s">
        <v>95</v>
      </c>
      <c r="C61" s="1">
        <v>60660</v>
      </c>
      <c r="D61" s="1">
        <v>39860</v>
      </c>
    </row>
    <row r="62" spans="2:6" ht="21" hidden="1" x14ac:dyDescent="0.2">
      <c r="B62" s="29"/>
      <c r="C62" s="29"/>
      <c r="D62" s="29"/>
    </row>
    <row r="63" spans="2:6" ht="21" hidden="1" x14ac:dyDescent="0.2">
      <c r="B63" s="29"/>
      <c r="C63" s="29"/>
      <c r="D63" s="29"/>
    </row>
    <row r="64" spans="2:6" ht="27.75" hidden="1" x14ac:dyDescent="0.2">
      <c r="B64" s="30" t="s">
        <v>96</v>
      </c>
      <c r="C64" s="29"/>
      <c r="D64" s="29"/>
      <c r="E64" s="21" t="s">
        <v>97</v>
      </c>
    </row>
    <row r="65" spans="2:6" ht="21" hidden="1" x14ac:dyDescent="0.2">
      <c r="B65" s="29" t="s">
        <v>98</v>
      </c>
      <c r="C65" s="29"/>
      <c r="D65" s="29"/>
      <c r="E65" s="29" t="s">
        <v>99</v>
      </c>
      <c r="F65" s="1">
        <v>326750</v>
      </c>
    </row>
    <row r="66" spans="2:6" ht="21" hidden="1" x14ac:dyDescent="0.2">
      <c r="B66" s="29" t="s">
        <v>100</v>
      </c>
      <c r="C66" s="29"/>
      <c r="D66" s="29"/>
      <c r="E66" s="29" t="s">
        <v>101</v>
      </c>
      <c r="F66" s="1">
        <v>123583</v>
      </c>
    </row>
    <row r="67" spans="2:6" ht="21" hidden="1" x14ac:dyDescent="0.2">
      <c r="B67" s="29" t="s">
        <v>102</v>
      </c>
      <c r="C67" s="29">
        <v>3500</v>
      </c>
      <c r="D67" s="29"/>
      <c r="E67" s="29" t="s">
        <v>103</v>
      </c>
    </row>
    <row r="68" spans="2:6" ht="21" hidden="1" x14ac:dyDescent="0.2">
      <c r="B68" s="29" t="s">
        <v>104</v>
      </c>
      <c r="C68" s="29">
        <v>3411</v>
      </c>
      <c r="D68" s="29"/>
    </row>
    <row r="69" spans="2:6" ht="27.75" hidden="1" x14ac:dyDescent="0.2">
      <c r="B69" s="29" t="s">
        <v>105</v>
      </c>
      <c r="C69" s="29"/>
      <c r="D69" s="29"/>
      <c r="E69" s="28" t="s">
        <v>106</v>
      </c>
    </row>
    <row r="70" spans="2:6" ht="21" hidden="1" x14ac:dyDescent="0.2">
      <c r="B70" s="29" t="s">
        <v>107</v>
      </c>
      <c r="C70" s="29"/>
      <c r="D70" s="29"/>
      <c r="E70" s="29" t="s">
        <v>108</v>
      </c>
      <c r="F70" s="1">
        <v>674402</v>
      </c>
    </row>
    <row r="71" spans="2:6" ht="21" hidden="1" x14ac:dyDescent="0.2">
      <c r="B71" s="29" t="s">
        <v>109</v>
      </c>
      <c r="C71" s="29"/>
      <c r="D71" s="29"/>
      <c r="E71" s="29" t="s">
        <v>110</v>
      </c>
    </row>
    <row r="72" spans="2:6" ht="21" hidden="1" x14ac:dyDescent="0.2">
      <c r="B72" s="29" t="s">
        <v>111</v>
      </c>
      <c r="C72" s="29"/>
      <c r="D72" s="29"/>
    </row>
    <row r="73" spans="2:6" ht="27.75" hidden="1" x14ac:dyDescent="0.2">
      <c r="B73" s="29"/>
      <c r="C73" s="29"/>
      <c r="D73" s="29"/>
      <c r="E73" s="28" t="s">
        <v>113</v>
      </c>
    </row>
    <row r="74" spans="2:6" ht="21" hidden="1" x14ac:dyDescent="0.2">
      <c r="B74" s="29"/>
      <c r="C74" s="29"/>
      <c r="D74" s="29"/>
      <c r="E74" s="1" t="s">
        <v>114</v>
      </c>
    </row>
    <row r="75" spans="2:6" ht="27.75" hidden="1" x14ac:dyDescent="0.2">
      <c r="B75" s="30" t="s">
        <v>115</v>
      </c>
      <c r="C75" s="29"/>
      <c r="D75" s="29"/>
      <c r="E75" s="1" t="s">
        <v>116</v>
      </c>
    </row>
    <row r="76" spans="2:6" ht="21" hidden="1" x14ac:dyDescent="0.2">
      <c r="B76" s="29" t="s">
        <v>117</v>
      </c>
      <c r="C76" s="29"/>
      <c r="D76" s="29"/>
    </row>
    <row r="77" spans="2:6" ht="21" hidden="1" x14ac:dyDescent="0.2">
      <c r="B77" s="29" t="s">
        <v>118</v>
      </c>
      <c r="C77" s="29">
        <v>6111</v>
      </c>
      <c r="D77" s="29"/>
    </row>
    <row r="78" spans="2:6" ht="21" hidden="1" x14ac:dyDescent="0.2">
      <c r="B78" s="29"/>
      <c r="C78" s="29"/>
      <c r="D78" s="29"/>
    </row>
    <row r="79" spans="2:6" ht="21" hidden="1" x14ac:dyDescent="0.2">
      <c r="B79" s="29"/>
      <c r="C79" s="29"/>
      <c r="D79" s="29"/>
    </row>
    <row r="80" spans="2:6" ht="27.75" hidden="1" x14ac:dyDescent="0.2">
      <c r="B80" s="31" t="s">
        <v>119</v>
      </c>
      <c r="C80" s="29"/>
      <c r="D80" s="29"/>
      <c r="E80" s="28" t="s">
        <v>120</v>
      </c>
    </row>
    <row r="81" spans="1:6" ht="21" hidden="1" x14ac:dyDescent="0.2">
      <c r="B81" s="1" t="s">
        <v>121</v>
      </c>
      <c r="C81" s="29">
        <v>5750</v>
      </c>
      <c r="D81" s="29"/>
      <c r="E81" s="1" t="s">
        <v>122</v>
      </c>
    </row>
    <row r="82" spans="1:6" ht="21" hidden="1" x14ac:dyDescent="0.2">
      <c r="B82" s="1" t="s">
        <v>123</v>
      </c>
      <c r="C82" s="29"/>
      <c r="D82" s="29"/>
      <c r="E82" s="1" t="s">
        <v>124</v>
      </c>
      <c r="F82" s="1">
        <v>2405908</v>
      </c>
    </row>
    <row r="83" spans="1:6" ht="21" hidden="1" x14ac:dyDescent="0.2">
      <c r="B83" s="29"/>
      <c r="C83" s="29"/>
      <c r="D83" s="29"/>
      <c r="E83" s="1" t="s">
        <v>125</v>
      </c>
    </row>
    <row r="84" spans="1:6" ht="21" hidden="1" x14ac:dyDescent="0.2">
      <c r="B84" s="29"/>
      <c r="C84" s="29"/>
      <c r="D84" s="29"/>
      <c r="E84" s="1" t="s">
        <v>126</v>
      </c>
    </row>
    <row r="85" spans="1:6" ht="27.75" hidden="1" x14ac:dyDescent="0.2">
      <c r="B85" s="28" t="s">
        <v>13</v>
      </c>
      <c r="C85" s="29"/>
      <c r="D85" s="29"/>
    </row>
    <row r="86" spans="1:6" ht="21" hidden="1" x14ac:dyDescent="0.2">
      <c r="B86" s="1" t="s">
        <v>127</v>
      </c>
      <c r="C86" s="29"/>
      <c r="D86" s="29"/>
    </row>
    <row r="87" spans="1:6" ht="21" hidden="1" x14ac:dyDescent="0.2">
      <c r="B87" s="1" t="s">
        <v>128</v>
      </c>
      <c r="C87" s="29"/>
      <c r="D87" s="29"/>
    </row>
    <row r="88" spans="1:6" ht="27.75" hidden="1" x14ac:dyDescent="0.2">
      <c r="B88" s="30" t="s">
        <v>131</v>
      </c>
      <c r="C88" s="29"/>
      <c r="D88" s="29"/>
      <c r="E88" s="30" t="s">
        <v>132</v>
      </c>
    </row>
    <row r="89" spans="1:6" ht="21" hidden="1" x14ac:dyDescent="0.2">
      <c r="B89" s="29" t="s">
        <v>133</v>
      </c>
      <c r="C89" s="29"/>
      <c r="D89" s="29"/>
      <c r="E89" s="29" t="s">
        <v>134</v>
      </c>
    </row>
    <row r="90" spans="1:6" ht="21" hidden="1" x14ac:dyDescent="0.2">
      <c r="B90" s="29" t="s">
        <v>135</v>
      </c>
      <c r="C90" s="29"/>
      <c r="D90" s="29"/>
      <c r="E90" s="29" t="s">
        <v>136</v>
      </c>
    </row>
    <row r="91" spans="1:6" ht="21" hidden="1" x14ac:dyDescent="0.2">
      <c r="B91" s="29"/>
      <c r="C91" s="29"/>
      <c r="D91" s="29"/>
    </row>
    <row r="92" spans="1:6" ht="21" hidden="1" x14ac:dyDescent="0.2">
      <c r="A92" s="29">
        <v>31</v>
      </c>
      <c r="B92" s="46" t="s">
        <v>222</v>
      </c>
      <c r="C92" s="47">
        <v>442318</v>
      </c>
      <c r="D92" s="29"/>
      <c r="E92" s="29"/>
      <c r="F92" s="47"/>
    </row>
    <row r="93" spans="1:6" ht="21" hidden="1" x14ac:dyDescent="0.2">
      <c r="A93" s="29">
        <v>3341</v>
      </c>
      <c r="B93" s="48" t="s">
        <v>223</v>
      </c>
      <c r="C93" s="47">
        <v>150</v>
      </c>
      <c r="D93" s="29"/>
      <c r="E93" s="29"/>
      <c r="F93" s="47"/>
    </row>
    <row r="94" spans="1:6" ht="35.25" hidden="1" x14ac:dyDescent="0.2">
      <c r="A94" s="29"/>
      <c r="B94" s="49" t="s">
        <v>17</v>
      </c>
      <c r="C94" s="47"/>
      <c r="D94" s="29"/>
      <c r="E94" s="29"/>
      <c r="F94" s="47"/>
    </row>
    <row r="95" spans="1:6" ht="35.25" hidden="1" x14ac:dyDescent="0.2">
      <c r="A95" s="29">
        <v>32</v>
      </c>
      <c r="B95" s="33" t="s">
        <v>137</v>
      </c>
      <c r="C95" s="47"/>
      <c r="D95" s="29"/>
      <c r="E95" s="29"/>
      <c r="F95" s="47"/>
    </row>
    <row r="96" spans="1:6" ht="21" hidden="1" x14ac:dyDescent="0.2">
      <c r="A96" s="29">
        <v>321</v>
      </c>
      <c r="B96" s="34" t="s">
        <v>138</v>
      </c>
      <c r="C96" s="47">
        <v>0</v>
      </c>
      <c r="D96" s="29"/>
      <c r="E96" s="29"/>
      <c r="F96" s="47"/>
    </row>
    <row r="97" spans="1:6" ht="35.25" hidden="1" x14ac:dyDescent="0.2">
      <c r="A97" s="29">
        <v>322</v>
      </c>
      <c r="B97" s="35" t="s">
        <v>139</v>
      </c>
      <c r="C97" s="47">
        <v>2551</v>
      </c>
      <c r="D97" s="29"/>
      <c r="E97" s="29"/>
      <c r="F97" s="47"/>
    </row>
    <row r="98" spans="1:6" ht="21" hidden="1" x14ac:dyDescent="0.2">
      <c r="A98" s="29">
        <v>323</v>
      </c>
      <c r="B98" s="36" t="s">
        <v>140</v>
      </c>
      <c r="C98" s="47" t="s">
        <v>147</v>
      </c>
      <c r="D98" s="29"/>
      <c r="E98" s="29"/>
      <c r="F98" s="47"/>
    </row>
    <row r="99" spans="1:6" ht="21" hidden="1" x14ac:dyDescent="0.2">
      <c r="A99" s="29">
        <v>324</v>
      </c>
      <c r="B99" s="36" t="s">
        <v>141</v>
      </c>
      <c r="C99" s="47"/>
      <c r="D99" s="29"/>
      <c r="E99" s="29"/>
      <c r="F99" s="47"/>
    </row>
    <row r="100" spans="1:6" ht="21" hidden="1" x14ac:dyDescent="0.2">
      <c r="A100" s="29">
        <v>3251</v>
      </c>
      <c r="B100" s="36" t="s">
        <v>142</v>
      </c>
      <c r="C100" s="47">
        <v>2393</v>
      </c>
      <c r="D100" s="29"/>
      <c r="E100" s="29"/>
      <c r="F100" s="47"/>
    </row>
    <row r="101" spans="1:6" ht="21" hidden="1" x14ac:dyDescent="0.2">
      <c r="A101" s="29">
        <v>3252</v>
      </c>
      <c r="B101" s="36" t="s">
        <v>143</v>
      </c>
      <c r="C101" s="47">
        <v>2522</v>
      </c>
      <c r="D101" s="29"/>
      <c r="E101" s="29"/>
      <c r="F101" s="47"/>
    </row>
    <row r="102" spans="1:6" ht="21" hidden="1" x14ac:dyDescent="0.2">
      <c r="A102" s="29">
        <v>3253</v>
      </c>
      <c r="B102" s="36" t="s">
        <v>105</v>
      </c>
      <c r="C102" s="47"/>
      <c r="D102" s="29"/>
      <c r="E102" s="29"/>
      <c r="F102" s="47"/>
    </row>
    <row r="103" spans="1:6" ht="21" hidden="1" x14ac:dyDescent="0.2">
      <c r="A103" s="29">
        <v>3254</v>
      </c>
      <c r="B103" s="36" t="s">
        <v>144</v>
      </c>
      <c r="C103" s="47"/>
      <c r="D103" s="29"/>
      <c r="E103" s="29"/>
      <c r="F103" s="47"/>
    </row>
    <row r="104" spans="1:6" ht="21" hidden="1" x14ac:dyDescent="0.2">
      <c r="A104" s="29">
        <v>3261</v>
      </c>
      <c r="B104" s="36" t="s">
        <v>145</v>
      </c>
      <c r="C104" s="47"/>
      <c r="D104" s="29"/>
      <c r="E104" s="29"/>
      <c r="F104" s="47"/>
    </row>
    <row r="105" spans="1:6" ht="21" hidden="1" x14ac:dyDescent="0.2">
      <c r="A105" s="29">
        <v>3262</v>
      </c>
      <c r="B105" s="36" t="s">
        <v>146</v>
      </c>
      <c r="C105" s="47"/>
      <c r="D105" s="29"/>
      <c r="E105" s="29"/>
      <c r="F105" s="47"/>
    </row>
    <row r="106" spans="1:6" ht="21" hidden="1" x14ac:dyDescent="0.2">
      <c r="A106" s="29">
        <v>3263</v>
      </c>
      <c r="B106" s="36" t="s">
        <v>148</v>
      </c>
      <c r="C106" s="47"/>
      <c r="D106" s="29"/>
      <c r="E106" s="29"/>
      <c r="F106" s="47"/>
    </row>
    <row r="107" spans="1:6" ht="21" hidden="1" x14ac:dyDescent="0.2">
      <c r="A107" s="37">
        <v>3271</v>
      </c>
      <c r="B107" s="36" t="s">
        <v>149</v>
      </c>
      <c r="C107" s="47">
        <v>225</v>
      </c>
      <c r="D107" s="29"/>
      <c r="E107" s="29"/>
      <c r="F107" s="47"/>
    </row>
    <row r="108" spans="1:6" ht="21" hidden="1" x14ac:dyDescent="0.2">
      <c r="A108" s="29">
        <v>3272</v>
      </c>
      <c r="B108" s="36" t="s">
        <v>150</v>
      </c>
      <c r="C108" s="47">
        <v>1000</v>
      </c>
      <c r="D108" s="29"/>
      <c r="E108" s="29"/>
      <c r="F108" s="47"/>
    </row>
    <row r="109" spans="1:6" ht="21" hidden="1" x14ac:dyDescent="0.2">
      <c r="A109" s="29">
        <v>329</v>
      </c>
      <c r="B109" s="36" t="s">
        <v>151</v>
      </c>
      <c r="C109" s="47"/>
      <c r="D109" s="29"/>
      <c r="E109" s="29"/>
      <c r="F109" s="47"/>
    </row>
    <row r="110" spans="1:6" ht="35.25" hidden="1" x14ac:dyDescent="0.2">
      <c r="A110" s="29">
        <v>33</v>
      </c>
      <c r="B110" s="35" t="s">
        <v>152</v>
      </c>
      <c r="C110" s="47"/>
      <c r="D110" s="29"/>
      <c r="E110" s="29"/>
      <c r="F110" s="47"/>
    </row>
    <row r="111" spans="1:6" ht="21" hidden="1" x14ac:dyDescent="0.2">
      <c r="A111" s="37">
        <v>3311</v>
      </c>
      <c r="B111" s="36" t="s">
        <v>153</v>
      </c>
      <c r="C111" s="47"/>
      <c r="D111" s="29"/>
      <c r="E111" s="29"/>
      <c r="F111" s="47"/>
    </row>
    <row r="112" spans="1:6" ht="21" hidden="1" x14ac:dyDescent="0.2">
      <c r="A112" s="37">
        <v>3312</v>
      </c>
      <c r="B112" s="36" t="s">
        <v>154</v>
      </c>
      <c r="C112" s="47">
        <v>380</v>
      </c>
      <c r="D112" s="29"/>
      <c r="E112" s="29"/>
      <c r="F112" s="47"/>
    </row>
    <row r="113" spans="1:6" ht="21" hidden="1" x14ac:dyDescent="0.2">
      <c r="A113" s="37">
        <v>3313</v>
      </c>
      <c r="B113" s="36" t="s">
        <v>155</v>
      </c>
      <c r="C113" s="47">
        <v>75</v>
      </c>
      <c r="D113" s="29"/>
      <c r="E113" s="29"/>
      <c r="F113" s="47"/>
    </row>
    <row r="114" spans="1:6" ht="21" hidden="1" x14ac:dyDescent="0.2">
      <c r="A114" s="37">
        <v>3314</v>
      </c>
      <c r="B114" s="36" t="s">
        <v>156</v>
      </c>
      <c r="C114" s="47">
        <v>3619</v>
      </c>
      <c r="D114" s="29"/>
      <c r="E114" s="29"/>
      <c r="F114" s="47"/>
    </row>
    <row r="115" spans="1:6" ht="21" hidden="1" x14ac:dyDescent="0.2">
      <c r="A115" s="37">
        <v>3315</v>
      </c>
      <c r="B115" s="38" t="s">
        <v>157</v>
      </c>
      <c r="C115" s="47">
        <v>200</v>
      </c>
      <c r="D115" s="29"/>
      <c r="E115" s="29"/>
      <c r="F115" s="47"/>
    </row>
    <row r="116" spans="1:6" ht="21" hidden="1" x14ac:dyDescent="0.2">
      <c r="A116" s="37">
        <v>3316</v>
      </c>
      <c r="B116" s="36" t="s">
        <v>158</v>
      </c>
      <c r="C116" s="47">
        <v>1484</v>
      </c>
      <c r="D116" s="29"/>
      <c r="E116" s="29"/>
      <c r="F116" s="47"/>
    </row>
    <row r="117" spans="1:6" ht="21" hidden="1" x14ac:dyDescent="0.2">
      <c r="A117" s="29">
        <v>332</v>
      </c>
      <c r="B117" s="36" t="s">
        <v>159</v>
      </c>
      <c r="C117" s="47"/>
      <c r="D117" s="29"/>
      <c r="E117" s="29"/>
      <c r="F117" s="47"/>
    </row>
    <row r="118" spans="1:6" ht="21" hidden="1" x14ac:dyDescent="0.2">
      <c r="A118" s="29">
        <v>3331</v>
      </c>
      <c r="B118" s="36" t="s">
        <v>160</v>
      </c>
      <c r="C118" s="47">
        <v>1064</v>
      </c>
      <c r="D118" s="29"/>
      <c r="E118" s="29"/>
      <c r="F118" s="47"/>
    </row>
    <row r="119" spans="1:6" ht="21" hidden="1" x14ac:dyDescent="0.2">
      <c r="A119" s="29">
        <v>3332</v>
      </c>
      <c r="B119" s="36" t="s">
        <v>161</v>
      </c>
      <c r="C119" s="47">
        <v>2583</v>
      </c>
      <c r="D119" s="29"/>
      <c r="E119" s="29"/>
      <c r="F119" s="47"/>
    </row>
    <row r="120" spans="1:6" ht="21" hidden="1" x14ac:dyDescent="0.2">
      <c r="A120" s="29">
        <v>3333</v>
      </c>
      <c r="B120" s="36" t="s">
        <v>162</v>
      </c>
      <c r="C120" s="47">
        <v>783</v>
      </c>
      <c r="D120" s="29"/>
      <c r="E120" s="29"/>
      <c r="F120" s="47"/>
    </row>
    <row r="121" spans="1:6" ht="21" hidden="1" x14ac:dyDescent="0.2">
      <c r="A121" s="29">
        <v>3334</v>
      </c>
      <c r="B121" s="36" t="s">
        <v>163</v>
      </c>
      <c r="C121" s="47"/>
      <c r="D121" s="29"/>
      <c r="E121" s="29"/>
      <c r="F121" s="47"/>
    </row>
    <row r="122" spans="1:6" ht="21" hidden="1" x14ac:dyDescent="0.2">
      <c r="A122" s="29">
        <v>3335</v>
      </c>
      <c r="B122" s="36" t="s">
        <v>164</v>
      </c>
      <c r="C122" s="47"/>
      <c r="D122" s="29"/>
      <c r="E122" s="29"/>
      <c r="F122" s="47"/>
    </row>
    <row r="123" spans="1:6" ht="21" hidden="1" x14ac:dyDescent="0.2">
      <c r="A123" s="29"/>
      <c r="B123" s="36" t="s">
        <v>165</v>
      </c>
      <c r="C123" s="47"/>
      <c r="D123" s="29"/>
      <c r="E123" s="29"/>
      <c r="F123" s="47"/>
    </row>
    <row r="124" spans="1:6" ht="21" hidden="1" x14ac:dyDescent="0.2">
      <c r="A124" s="29">
        <v>3342</v>
      </c>
      <c r="B124" s="36" t="s">
        <v>166</v>
      </c>
      <c r="C124" s="47"/>
      <c r="D124" s="29"/>
      <c r="E124" s="29"/>
      <c r="F124" s="47"/>
    </row>
    <row r="125" spans="1:6" ht="21" hidden="1" x14ac:dyDescent="0.2">
      <c r="A125" s="29">
        <v>33431</v>
      </c>
      <c r="B125" s="38" t="s">
        <v>167</v>
      </c>
      <c r="C125" s="47"/>
      <c r="D125" s="29"/>
      <c r="E125" s="29"/>
      <c r="F125" s="47"/>
    </row>
    <row r="126" spans="1:6" ht="21" hidden="1" x14ac:dyDescent="0.2">
      <c r="A126" s="29">
        <v>33432</v>
      </c>
      <c r="B126" s="38" t="s">
        <v>168</v>
      </c>
      <c r="C126" s="47"/>
      <c r="D126" s="29"/>
      <c r="E126" s="29"/>
      <c r="F126" s="47"/>
    </row>
    <row r="127" spans="1:6" ht="21" hidden="1" x14ac:dyDescent="0.2">
      <c r="A127" s="29">
        <v>3344</v>
      </c>
      <c r="B127" s="38" t="s">
        <v>169</v>
      </c>
      <c r="C127" s="47">
        <v>4034</v>
      </c>
      <c r="D127" s="29"/>
      <c r="E127" s="29"/>
      <c r="F127" s="47"/>
    </row>
    <row r="128" spans="1:6" ht="21" hidden="1" x14ac:dyDescent="0.2">
      <c r="A128" s="29">
        <v>3352</v>
      </c>
      <c r="B128" s="38" t="s">
        <v>170</v>
      </c>
      <c r="C128" s="47"/>
      <c r="D128" s="29"/>
      <c r="E128" s="29"/>
      <c r="F128" s="47"/>
    </row>
    <row r="129" spans="1:6" ht="21" hidden="1" x14ac:dyDescent="0.2">
      <c r="A129" s="29">
        <v>3353</v>
      </c>
      <c r="B129" s="38" t="s">
        <v>171</v>
      </c>
      <c r="C129" s="47"/>
      <c r="D129" s="29"/>
      <c r="E129" s="29"/>
      <c r="F129" s="47"/>
    </row>
    <row r="130" spans="1:6" ht="21" hidden="1" x14ac:dyDescent="0.2">
      <c r="A130" s="29">
        <v>3354</v>
      </c>
      <c r="B130" s="38" t="s">
        <v>172</v>
      </c>
      <c r="C130" s="47"/>
      <c r="D130" s="29"/>
      <c r="E130" s="29"/>
      <c r="F130" s="47"/>
    </row>
    <row r="131" spans="1:6" ht="21" hidden="1" x14ac:dyDescent="0.2">
      <c r="A131" s="29">
        <v>3355</v>
      </c>
      <c r="B131" s="38" t="s">
        <v>173</v>
      </c>
      <c r="C131" s="47"/>
      <c r="D131" s="29"/>
      <c r="E131" s="29"/>
      <c r="F131" s="47"/>
    </row>
    <row r="132" spans="1:6" ht="21" hidden="1" x14ac:dyDescent="0.2">
      <c r="A132" s="37">
        <v>3356</v>
      </c>
      <c r="B132" s="38" t="s">
        <v>174</v>
      </c>
      <c r="C132" s="47"/>
      <c r="D132" s="29"/>
      <c r="E132" s="29"/>
      <c r="F132" s="47"/>
    </row>
    <row r="133" spans="1:6" ht="21" hidden="1" x14ac:dyDescent="0.2">
      <c r="A133" s="37">
        <v>3361</v>
      </c>
      <c r="B133" s="38" t="s">
        <v>175</v>
      </c>
      <c r="C133" s="47">
        <v>6200</v>
      </c>
      <c r="D133" s="29"/>
      <c r="E133" s="29"/>
      <c r="F133" s="47"/>
    </row>
    <row r="134" spans="1:6" ht="21" hidden="1" x14ac:dyDescent="0.2">
      <c r="A134" s="37">
        <v>3362</v>
      </c>
      <c r="B134" s="38" t="s">
        <v>176</v>
      </c>
      <c r="C134" s="47">
        <v>404</v>
      </c>
      <c r="D134" s="29"/>
      <c r="E134" s="29"/>
      <c r="F134" s="47"/>
    </row>
    <row r="135" spans="1:6" ht="21" hidden="1" x14ac:dyDescent="0.2">
      <c r="A135" s="29">
        <v>3363</v>
      </c>
      <c r="B135" s="38" t="s">
        <v>177</v>
      </c>
      <c r="C135" s="47">
        <v>4075</v>
      </c>
      <c r="D135" s="29"/>
      <c r="E135" s="29"/>
      <c r="F135" s="47"/>
    </row>
    <row r="136" spans="1:6" ht="21" hidden="1" x14ac:dyDescent="0.2">
      <c r="A136" s="29">
        <v>3364</v>
      </c>
      <c r="B136" s="38" t="s">
        <v>178</v>
      </c>
      <c r="C136" s="47"/>
      <c r="D136" s="29"/>
      <c r="E136" s="29"/>
      <c r="F136" s="47"/>
    </row>
    <row r="137" spans="1:6" ht="21" hidden="1" x14ac:dyDescent="0.2">
      <c r="A137" s="29">
        <v>3365</v>
      </c>
      <c r="B137" s="38" t="s">
        <v>179</v>
      </c>
      <c r="C137" s="47"/>
      <c r="D137" s="29"/>
      <c r="E137" s="29"/>
      <c r="F137" s="47"/>
    </row>
    <row r="138" spans="1:6" ht="21" hidden="1" x14ac:dyDescent="0.2">
      <c r="A138" s="29">
        <v>3366</v>
      </c>
      <c r="B138" s="38" t="s">
        <v>180</v>
      </c>
      <c r="C138" s="47">
        <v>1702</v>
      </c>
      <c r="D138" s="29"/>
      <c r="E138" s="29"/>
      <c r="F138" s="47"/>
    </row>
    <row r="139" spans="1:6" ht="21" hidden="1" x14ac:dyDescent="0.2">
      <c r="A139" s="37">
        <v>3367</v>
      </c>
      <c r="B139" s="38" t="s">
        <v>181</v>
      </c>
      <c r="C139" s="47"/>
      <c r="D139" s="29"/>
      <c r="E139" s="29"/>
      <c r="F139" s="47"/>
    </row>
    <row r="140" spans="1:6" ht="21" hidden="1" x14ac:dyDescent="0.2">
      <c r="A140" s="29">
        <v>3369</v>
      </c>
      <c r="B140" s="38" t="s">
        <v>182</v>
      </c>
      <c r="C140" s="47">
        <v>9769</v>
      </c>
      <c r="D140" s="29"/>
      <c r="E140" s="29"/>
      <c r="F140" s="47"/>
    </row>
    <row r="141" spans="1:6" ht="21" hidden="1" x14ac:dyDescent="0.2">
      <c r="A141" s="29">
        <v>3834</v>
      </c>
      <c r="B141" s="39" t="s">
        <v>183</v>
      </c>
      <c r="C141" s="47"/>
      <c r="D141" s="29"/>
      <c r="E141" s="29"/>
      <c r="F141" s="47"/>
    </row>
    <row r="142" spans="1:6" ht="21" hidden="1" x14ac:dyDescent="0.2">
      <c r="A142" s="29">
        <v>34</v>
      </c>
      <c r="B142" s="39" t="s">
        <v>184</v>
      </c>
      <c r="C142" s="47"/>
      <c r="D142" s="29"/>
      <c r="E142" s="29"/>
      <c r="F142" s="47"/>
    </row>
    <row r="143" spans="1:6" ht="30" hidden="1" x14ac:dyDescent="0.2">
      <c r="A143" s="29"/>
      <c r="B143" s="40" t="s">
        <v>185</v>
      </c>
      <c r="C143" s="47">
        <f>SUM(C96:C142)</f>
        <v>45063</v>
      </c>
      <c r="D143" s="29"/>
      <c r="E143" s="29"/>
      <c r="F143" s="47"/>
    </row>
    <row r="144" spans="1:6" ht="21" hidden="1" x14ac:dyDescent="0.2">
      <c r="A144" s="29"/>
      <c r="B144" s="36"/>
      <c r="C144" s="47"/>
      <c r="D144" s="29"/>
      <c r="E144" s="29"/>
      <c r="F144" s="47"/>
    </row>
    <row r="145" spans="1:6" ht="21" hidden="1" x14ac:dyDescent="0.2">
      <c r="A145" s="29"/>
      <c r="B145" s="36"/>
      <c r="C145" s="47"/>
      <c r="D145" s="29"/>
      <c r="E145" s="29"/>
      <c r="F145" s="47"/>
    </row>
    <row r="146" spans="1:6" ht="35.25" hidden="1" x14ac:dyDescent="0.2">
      <c r="A146" s="29">
        <v>48</v>
      </c>
      <c r="B146" s="35" t="s">
        <v>186</v>
      </c>
      <c r="C146" s="47"/>
      <c r="D146" s="29"/>
      <c r="E146" s="29"/>
      <c r="F146" s="47"/>
    </row>
    <row r="147" spans="1:6" ht="21" hidden="1" x14ac:dyDescent="0.2">
      <c r="A147" s="29">
        <v>481</v>
      </c>
      <c r="B147" s="36" t="s">
        <v>187</v>
      </c>
      <c r="C147" s="47" t="s">
        <v>147</v>
      </c>
      <c r="D147" s="29"/>
      <c r="E147" s="29"/>
      <c r="F147" s="47"/>
    </row>
    <row r="148" spans="1:6" ht="21" hidden="1" x14ac:dyDescent="0.2">
      <c r="A148" s="37">
        <v>482</v>
      </c>
      <c r="B148" s="36" t="s">
        <v>188</v>
      </c>
      <c r="C148" s="47"/>
      <c r="D148" s="29"/>
      <c r="E148" s="29"/>
      <c r="F148" s="47"/>
    </row>
    <row r="149" spans="1:6" ht="21" hidden="1" x14ac:dyDescent="0.2">
      <c r="A149" s="29">
        <v>483</v>
      </c>
      <c r="B149" s="36" t="s">
        <v>189</v>
      </c>
      <c r="C149" s="47">
        <v>28617</v>
      </c>
      <c r="D149" s="29"/>
      <c r="E149" s="29"/>
      <c r="F149" s="47"/>
    </row>
    <row r="150" spans="1:6" ht="21" hidden="1" x14ac:dyDescent="0.2">
      <c r="A150" s="29">
        <v>4831</v>
      </c>
      <c r="B150" s="36" t="s">
        <v>190</v>
      </c>
      <c r="C150" s="47"/>
      <c r="D150" s="29"/>
      <c r="E150" s="29"/>
      <c r="F150" s="47"/>
    </row>
    <row r="151" spans="1:6" ht="21" hidden="1" x14ac:dyDescent="0.2">
      <c r="A151" s="29">
        <v>4832</v>
      </c>
      <c r="B151" s="36" t="s">
        <v>191</v>
      </c>
      <c r="C151" s="47">
        <v>8838</v>
      </c>
      <c r="D151" s="29"/>
      <c r="E151" s="29"/>
      <c r="F151" s="47"/>
    </row>
    <row r="152" spans="1:6" ht="21" hidden="1" x14ac:dyDescent="0.2">
      <c r="A152" s="29">
        <v>4833</v>
      </c>
      <c r="B152" s="36" t="s">
        <v>192</v>
      </c>
      <c r="C152" s="47"/>
      <c r="D152" s="29"/>
      <c r="E152" s="29"/>
      <c r="F152" s="47"/>
    </row>
    <row r="153" spans="1:6" ht="21" hidden="1" x14ac:dyDescent="0.2">
      <c r="A153" s="37">
        <v>491</v>
      </c>
      <c r="B153" s="36" t="s">
        <v>193</v>
      </c>
      <c r="C153" s="47">
        <v>11045</v>
      </c>
      <c r="D153" s="29"/>
      <c r="E153" s="29"/>
      <c r="F153" s="47"/>
    </row>
    <row r="154" spans="1:6" ht="21" hidden="1" x14ac:dyDescent="0.2">
      <c r="A154" s="37">
        <v>492</v>
      </c>
      <c r="B154" s="41" t="s">
        <v>194</v>
      </c>
      <c r="C154" s="47">
        <v>720</v>
      </c>
      <c r="D154" s="29"/>
      <c r="E154" s="29"/>
      <c r="F154" s="47"/>
    </row>
    <row r="155" spans="1:6" ht="23.25" hidden="1" x14ac:dyDescent="0.35">
      <c r="A155" s="29"/>
      <c r="B155" s="42" t="s">
        <v>196</v>
      </c>
      <c r="C155" s="47">
        <f>SUM(C149:C154)</f>
        <v>49220</v>
      </c>
      <c r="D155" s="29"/>
      <c r="E155" s="29"/>
      <c r="F155" s="47"/>
    </row>
    <row r="156" spans="1:6" ht="23.25" hidden="1" x14ac:dyDescent="0.35">
      <c r="A156" s="29">
        <v>38</v>
      </c>
      <c r="B156" s="42" t="s">
        <v>197</v>
      </c>
      <c r="C156" s="47"/>
      <c r="D156" s="29"/>
      <c r="E156" s="29"/>
      <c r="F156" s="47"/>
    </row>
    <row r="157" spans="1:6" ht="21" hidden="1" x14ac:dyDescent="0.2">
      <c r="A157" s="29">
        <v>381</v>
      </c>
      <c r="B157" s="39" t="s">
        <v>198</v>
      </c>
      <c r="C157" s="47"/>
      <c r="D157" s="29"/>
      <c r="E157" s="29"/>
      <c r="F157" s="47"/>
    </row>
    <row r="158" spans="1:6" ht="21" hidden="1" x14ac:dyDescent="0.2">
      <c r="A158" s="29">
        <v>382</v>
      </c>
      <c r="B158" s="39" t="s">
        <v>199</v>
      </c>
      <c r="C158" s="47"/>
      <c r="D158" s="29"/>
      <c r="E158" s="29"/>
      <c r="F158" s="47"/>
    </row>
    <row r="159" spans="1:6" ht="21" hidden="1" x14ac:dyDescent="0.2">
      <c r="A159" s="37">
        <v>3831</v>
      </c>
      <c r="B159" s="41" t="s">
        <v>200</v>
      </c>
      <c r="C159" s="47"/>
      <c r="D159" s="29"/>
      <c r="E159" s="29"/>
      <c r="F159" s="47"/>
    </row>
    <row r="160" spans="1:6" ht="21" hidden="1" x14ac:dyDescent="0.2">
      <c r="A160" s="29">
        <v>3832</v>
      </c>
      <c r="B160" s="41" t="s">
        <v>191</v>
      </c>
      <c r="C160" s="47">
        <v>4179</v>
      </c>
      <c r="D160" s="29"/>
      <c r="E160" s="29"/>
      <c r="F160" s="47"/>
    </row>
    <row r="161" spans="1:6" ht="21" hidden="1" x14ac:dyDescent="0.2">
      <c r="A161" s="37">
        <v>3833</v>
      </c>
      <c r="B161" s="41" t="s">
        <v>201</v>
      </c>
      <c r="C161" s="47"/>
      <c r="D161" s="29"/>
      <c r="E161" s="29"/>
      <c r="F161" s="47"/>
    </row>
    <row r="162" spans="1:6" ht="21" hidden="1" x14ac:dyDescent="0.2">
      <c r="A162" s="29">
        <v>3835</v>
      </c>
      <c r="B162" s="41" t="s">
        <v>202</v>
      </c>
      <c r="C162" s="47"/>
      <c r="D162" s="29"/>
      <c r="E162" s="29"/>
      <c r="F162" s="47"/>
    </row>
    <row r="163" spans="1:6" ht="21" hidden="1" x14ac:dyDescent="0.2">
      <c r="A163" s="29">
        <v>3836</v>
      </c>
      <c r="B163" s="39" t="s">
        <v>203</v>
      </c>
      <c r="C163" s="47"/>
      <c r="D163" s="29"/>
      <c r="E163" s="29"/>
      <c r="F163" s="47"/>
    </row>
    <row r="164" spans="1:6" ht="21" hidden="1" x14ac:dyDescent="0.2">
      <c r="A164" s="29">
        <v>3837</v>
      </c>
      <c r="B164" s="39" t="s">
        <v>204</v>
      </c>
      <c r="C164" s="47"/>
      <c r="D164" s="29"/>
      <c r="E164" s="29"/>
      <c r="F164" s="47"/>
    </row>
    <row r="165" spans="1:6" ht="21" hidden="1" x14ac:dyDescent="0.2">
      <c r="A165" s="29">
        <v>3838</v>
      </c>
      <c r="B165" s="39" t="s">
        <v>205</v>
      </c>
      <c r="C165" s="47"/>
      <c r="D165" s="29"/>
      <c r="E165" s="29"/>
      <c r="F165" s="47"/>
    </row>
    <row r="166" spans="1:6" ht="21" hidden="1" x14ac:dyDescent="0.2">
      <c r="A166" s="29">
        <v>385</v>
      </c>
      <c r="B166" s="39" t="s">
        <v>206</v>
      </c>
      <c r="C166" s="47">
        <v>200</v>
      </c>
      <c r="D166" s="29"/>
      <c r="E166" s="29"/>
      <c r="F166" s="47"/>
    </row>
    <row r="167" spans="1:6" ht="21" hidden="1" x14ac:dyDescent="0.2">
      <c r="A167" s="29">
        <v>391</v>
      </c>
      <c r="B167" s="41" t="s">
        <v>207</v>
      </c>
      <c r="C167" s="47">
        <v>71222</v>
      </c>
      <c r="D167" s="29"/>
      <c r="E167" s="29"/>
      <c r="F167" s="47"/>
    </row>
    <row r="168" spans="1:6" ht="21" hidden="1" x14ac:dyDescent="0.2">
      <c r="A168" s="29">
        <v>392</v>
      </c>
      <c r="B168" s="41" t="s">
        <v>208</v>
      </c>
      <c r="C168" s="47"/>
      <c r="D168" s="29"/>
      <c r="E168" s="29"/>
      <c r="F168" s="47"/>
    </row>
    <row r="169" spans="1:6" ht="21" hidden="1" x14ac:dyDescent="0.2">
      <c r="A169" s="29">
        <v>393</v>
      </c>
      <c r="B169" s="41" t="s">
        <v>209</v>
      </c>
      <c r="C169" s="47">
        <v>10000</v>
      </c>
      <c r="D169" s="29"/>
      <c r="E169" s="29"/>
      <c r="F169" s="47"/>
    </row>
    <row r="170" spans="1:6" ht="23.25" hidden="1" x14ac:dyDescent="0.35">
      <c r="A170" s="29"/>
      <c r="B170" s="42" t="s">
        <v>210</v>
      </c>
      <c r="C170" s="47">
        <f>SUM(C157:C169)</f>
        <v>85601</v>
      </c>
      <c r="D170" s="29"/>
      <c r="E170" s="29"/>
      <c r="F170" s="47"/>
    </row>
    <row r="171" spans="1:6" ht="21" hidden="1" x14ac:dyDescent="0.2">
      <c r="A171" s="29"/>
      <c r="B171" s="46"/>
      <c r="C171" s="47"/>
      <c r="D171" s="29"/>
      <c r="E171" s="29"/>
      <c r="F171" s="47"/>
    </row>
    <row r="172" spans="1:6" ht="21" hidden="1" x14ac:dyDescent="0.2"/>
    <row r="173" spans="1:6" ht="21" hidden="1" x14ac:dyDescent="0.2"/>
    <row r="174" spans="1:6" ht="21" hidden="1" x14ac:dyDescent="0.2"/>
    <row r="175" spans="1:6" ht="21" hidden="1" x14ac:dyDescent="0.2"/>
    <row r="176" spans="1:6" ht="21" hidden="1" x14ac:dyDescent="0.2"/>
    <row r="177" ht="21" hidden="1" x14ac:dyDescent="0.2"/>
    <row r="178" ht="21" hidden="1" x14ac:dyDescent="0.2"/>
    <row r="179" ht="21" hidden="1" x14ac:dyDescent="0.2"/>
    <row r="180" ht="21" hidden="1" x14ac:dyDescent="0.2"/>
    <row r="181" ht="21" hidden="1" x14ac:dyDescent="0.2"/>
    <row r="182" ht="21" hidden="1" x14ac:dyDescent="0.2"/>
    <row r="183" ht="21" hidden="1" x14ac:dyDescent="0.2"/>
    <row r="184" ht="21" hidden="1" x14ac:dyDescent="0.2"/>
    <row r="185" ht="21" hidden="1" x14ac:dyDescent="0.2"/>
    <row r="186" ht="21" hidden="1" x14ac:dyDescent="0.2"/>
    <row r="187" ht="21" hidden="1" x14ac:dyDescent="0.2"/>
    <row r="188" ht="21" x14ac:dyDescent="0.2"/>
    <row r="189" ht="21" x14ac:dyDescent="0.2"/>
  </sheetData>
  <mergeCells count="6">
    <mergeCell ref="A33:C33"/>
    <mergeCell ref="A1:F1"/>
    <mergeCell ref="A28:F28"/>
    <mergeCell ref="A30:B30"/>
    <mergeCell ref="A31:B31"/>
    <mergeCell ref="A32:B32"/>
  </mergeCells>
  <printOptions horizontalCentered="1"/>
  <pageMargins left="0.59055118110236227" right="0.59055118110236227" top="0.86614173228346458" bottom="0.70866141732283472" header="0.86614173228346458" footer="0.35433070866141736"/>
  <pageSetup paperSize="9" scale="84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صناعي مختلط 2021</vt:lpstr>
      <vt:lpstr>تجاري مختلط 2021</vt:lpstr>
      <vt:lpstr>نقل مختلط 2021</vt:lpstr>
      <vt:lpstr>'تجاري مختلط 2021'!Print_Area</vt:lpstr>
      <vt:lpstr>'نقل مختلط 2021'!Print_Area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cp:lastPrinted>2025-01-05T05:16:44Z</cp:lastPrinted>
  <dcterms:created xsi:type="dcterms:W3CDTF">2025-01-05T05:04:47Z</dcterms:created>
  <dcterms:modified xsi:type="dcterms:W3CDTF">2025-01-05T05:17:06Z</dcterms:modified>
</cp:coreProperties>
</file>